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9df88e214850bd/Retainer/Buena Vista/Reference/SY24-25/"/>
    </mc:Choice>
  </mc:AlternateContent>
  <xr:revisionPtr revIDLastSave="33" documentId="8_{D3FC0025-8AD1-4C40-A22A-46AE4A0C3D41}" xr6:coauthVersionLast="47" xr6:coauthVersionMax="47" xr10:uidLastSave="{4942D689-48AA-41F2-A1DD-CBA96DB73AC2}"/>
  <bookViews>
    <workbookView xWindow="9108" yWindow="0" windowWidth="13476" windowHeight="12240" xr2:uid="{00000000-000D-0000-FFFF-FFFF00000000}"/>
  </bookViews>
  <sheets>
    <sheet name="Updated Calculator" sheetId="1" r:id="rId1"/>
  </sheets>
  <definedNames>
    <definedName name="_xlnm._FilterDatabase" localSheetId="0" hidden="1">'Updated Calculator'!$A$12:$Q$80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7" i="1" l="1"/>
  <c r="P87" i="1"/>
  <c r="P90" i="1" l="1"/>
  <c r="L58" i="1"/>
  <c r="O58" i="1" s="1"/>
  <c r="Q58" i="1" s="1"/>
  <c r="L57" i="1"/>
  <c r="O57" i="1" s="1"/>
  <c r="Q57" i="1" s="1"/>
  <c r="L56" i="1"/>
  <c r="O56" i="1" s="1"/>
  <c r="Q56" i="1" s="1"/>
  <c r="Q90" i="1"/>
  <c r="O17" i="1"/>
  <c r="Q17" i="1" s="1"/>
  <c r="O15" i="1"/>
  <c r="Q15" i="1" s="1"/>
  <c r="L34" i="1"/>
  <c r="O34" i="1" s="1"/>
  <c r="L35" i="1"/>
  <c r="O35" i="1" s="1"/>
  <c r="Q35" i="1" s="1"/>
  <c r="L36" i="1"/>
  <c r="O36" i="1" s="1"/>
  <c r="Q36" i="1" s="1"/>
  <c r="L37" i="1"/>
  <c r="O37" i="1" s="1"/>
  <c r="Q37" i="1" s="1"/>
  <c r="L38" i="1"/>
  <c r="O38" i="1" s="1"/>
  <c r="Q38" i="1" s="1"/>
  <c r="L42" i="1"/>
  <c r="O42" i="1" s="1"/>
  <c r="Q42" i="1" s="1"/>
  <c r="L43" i="1"/>
  <c r="O43" i="1" s="1"/>
  <c r="Q43" i="1" s="1"/>
  <c r="L44" i="1"/>
  <c r="O44" i="1" s="1"/>
  <c r="Q44" i="1" s="1"/>
  <c r="L45" i="1"/>
  <c r="O45" i="1" s="1"/>
  <c r="Q45" i="1" s="1"/>
  <c r="L47" i="1"/>
  <c r="O47" i="1" s="1"/>
  <c r="Q47" i="1" s="1"/>
  <c r="L48" i="1"/>
  <c r="O48" i="1" s="1"/>
  <c r="Q48" i="1" s="1"/>
  <c r="L49" i="1"/>
  <c r="O49" i="1" s="1"/>
  <c r="Q49" i="1" s="1"/>
  <c r="L50" i="1"/>
  <c r="O50" i="1" s="1"/>
  <c r="Q50" i="1" s="1"/>
  <c r="L51" i="1"/>
  <c r="O51" i="1" s="1"/>
  <c r="Q51" i="1" s="1"/>
  <c r="L62" i="1"/>
  <c r="O62" i="1" s="1"/>
  <c r="Q62" i="1" s="1"/>
  <c r="L67" i="1"/>
  <c r="O67" i="1" s="1"/>
  <c r="Q67" i="1" s="1"/>
  <c r="L69" i="1"/>
  <c r="O69" i="1" s="1"/>
  <c r="Q69" i="1" s="1"/>
  <c r="L70" i="1"/>
  <c r="O70" i="1" s="1"/>
  <c r="Q70" i="1" s="1"/>
  <c r="L73" i="1"/>
  <c r="O73" i="1" s="1"/>
  <c r="Q73" i="1" s="1"/>
  <c r="L74" i="1"/>
  <c r="O74" i="1" s="1"/>
  <c r="Q74" i="1" s="1"/>
  <c r="L75" i="1"/>
  <c r="O75" i="1" s="1"/>
  <c r="Q75" i="1" s="1"/>
  <c r="L76" i="1"/>
  <c r="O76" i="1" s="1"/>
  <c r="Q76" i="1" s="1"/>
  <c r="L79" i="1"/>
  <c r="O79" i="1" s="1"/>
  <c r="Q79" i="1" s="1"/>
  <c r="L72" i="1"/>
  <c r="O72" i="1" s="1"/>
  <c r="Q72" i="1" s="1"/>
  <c r="L52" i="1"/>
  <c r="O52" i="1" s="1"/>
  <c r="Q52" i="1" s="1"/>
  <c r="L54" i="1"/>
  <c r="O54" i="1" s="1"/>
  <c r="Q54" i="1" s="1"/>
  <c r="L59" i="1"/>
  <c r="O59" i="1" s="1"/>
  <c r="Q59" i="1" s="1"/>
  <c r="L60" i="1"/>
  <c r="O60" i="1" s="1"/>
  <c r="Q60" i="1" s="1"/>
  <c r="L61" i="1"/>
  <c r="O61" i="1" s="1"/>
  <c r="Q61" i="1" s="1"/>
  <c r="L63" i="1"/>
  <c r="O63" i="1" s="1"/>
  <c r="Q63" i="1" s="1"/>
  <c r="L64" i="1"/>
  <c r="O64" i="1" s="1"/>
  <c r="Q64" i="1" s="1"/>
  <c r="L65" i="1"/>
  <c r="O65" i="1" s="1"/>
  <c r="Q65" i="1" s="1"/>
  <c r="L66" i="1"/>
  <c r="O66" i="1" s="1"/>
  <c r="Q66" i="1" s="1"/>
  <c r="L68" i="1"/>
  <c r="O68" i="1" s="1"/>
  <c r="Q68" i="1" s="1"/>
  <c r="L71" i="1"/>
  <c r="O71" i="1" s="1"/>
  <c r="Q71" i="1" s="1"/>
  <c r="L40" i="1"/>
  <c r="O40" i="1" s="1"/>
  <c r="Q40" i="1" s="1"/>
  <c r="L13" i="1"/>
  <c r="O13" i="1" s="1"/>
  <c r="Q13" i="1" s="1"/>
  <c r="O19" i="1"/>
  <c r="Q19" i="1" s="1"/>
  <c r="O20" i="1"/>
  <c r="Q20" i="1" s="1"/>
  <c r="L21" i="1"/>
  <c r="O21" i="1" s="1"/>
  <c r="L22" i="1"/>
  <c r="O22" i="1" s="1"/>
  <c r="Q22" i="1" s="1"/>
  <c r="L23" i="1"/>
  <c r="O23" i="1" s="1"/>
  <c r="Q23" i="1" s="1"/>
  <c r="L24" i="1"/>
  <c r="O24" i="1" s="1"/>
  <c r="Q24" i="1" s="1"/>
  <c r="L25" i="1"/>
  <c r="O25" i="1" s="1"/>
  <c r="Q25" i="1" s="1"/>
  <c r="L26" i="1"/>
  <c r="O26" i="1" s="1"/>
  <c r="Q26" i="1" s="1"/>
  <c r="L27" i="1"/>
  <c r="O27" i="1" s="1"/>
  <c r="L28" i="1"/>
  <c r="O28" i="1" s="1"/>
  <c r="Q28" i="1" s="1"/>
  <c r="L30" i="1"/>
  <c r="O30" i="1" s="1"/>
  <c r="Q30" i="1" s="1"/>
  <c r="L29" i="1"/>
  <c r="O29" i="1" s="1"/>
  <c r="Q29" i="1" s="1"/>
  <c r="L31" i="1"/>
  <c r="O31" i="1" s="1"/>
  <c r="Q31" i="1" s="1"/>
  <c r="L32" i="1"/>
  <c r="O32" i="1" s="1"/>
  <c r="Q32" i="1" s="1"/>
  <c r="L33" i="1"/>
  <c r="O33" i="1" s="1"/>
  <c r="Q33" i="1" s="1"/>
  <c r="L77" i="1"/>
  <c r="O77" i="1" s="1"/>
  <c r="Q77" i="1" s="1"/>
  <c r="L78" i="1"/>
  <c r="O78" i="1" s="1"/>
  <c r="Q78" i="1" s="1"/>
  <c r="L39" i="1"/>
  <c r="O39" i="1" s="1"/>
  <c r="Q39" i="1" s="1"/>
  <c r="L41" i="1"/>
  <c r="O41" i="1" s="1"/>
  <c r="Q41" i="1" s="1"/>
  <c r="O16" i="1"/>
  <c r="Q16" i="1" s="1"/>
  <c r="O18" i="1"/>
  <c r="Q18" i="1" s="1"/>
  <c r="L14" i="1"/>
  <c r="O14" i="1" s="1"/>
  <c r="Q14" i="1" s="1"/>
  <c r="L46" i="1"/>
  <c r="Q34" i="1" l="1"/>
  <c r="Q27" i="1"/>
  <c r="P84" i="1"/>
  <c r="Q21" i="1"/>
  <c r="Q84" i="1" s="1"/>
</calcChain>
</file>

<file path=xl/sharedStrings.xml><?xml version="1.0" encoding="utf-8"?>
<sst xmlns="http://schemas.openxmlformats.org/spreadsheetml/2006/main" count="227" uniqueCount="86">
  <si>
    <t>Total DF $ Needed</t>
  </si>
  <si>
    <t>Pounds Needed</t>
  </si>
  <si>
    <t>Commodity</t>
  </si>
  <si>
    <t xml:space="preserve">100021 MOZ LM -SHRD </t>
  </si>
  <si>
    <t>IW</t>
  </si>
  <si>
    <t xml:space="preserve">WG Chocolate Chip Crumble </t>
  </si>
  <si>
    <t>WG Blueberry Cinnamon Crumble</t>
  </si>
  <si>
    <t>WG Coffee Cake</t>
  </si>
  <si>
    <t>WG Orange Muffin</t>
  </si>
  <si>
    <t>WG Cherry Muffin</t>
  </si>
  <si>
    <t xml:space="preserve">WG Blueberry Muffin IW </t>
  </si>
  <si>
    <t xml:space="preserve">WG Banana Muffin IW  </t>
  </si>
  <si>
    <t xml:space="preserve">WG Apple Cinnamon Muffin IW </t>
  </si>
  <si>
    <t>WG Sweet Potato Oatmeal Muffin</t>
  </si>
  <si>
    <t>WG Sweet Potato Chocolate Chip  Muffin Top</t>
  </si>
  <si>
    <t>WG Double Chocolate Chip  Muffin Top</t>
  </si>
  <si>
    <t>WG Blueberry  Muffin Top</t>
  </si>
  <si>
    <t>WG Apple Muffin Top</t>
  </si>
  <si>
    <t>WG Chocolate Chip Muffin  Muffin</t>
  </si>
  <si>
    <t xml:space="preserve">WG Cheesy Cornbread Muffin IW </t>
  </si>
  <si>
    <t xml:space="preserve">WG Cheesy Cornbread Muffin IW  </t>
  </si>
  <si>
    <t>Bulk</t>
  </si>
  <si>
    <t>PTV  ($)</t>
  </si>
  <si>
    <t>Value Per Pound</t>
  </si>
  <si>
    <t>Drawdown per case</t>
  </si>
  <si>
    <t xml:space="preserve">Commodity </t>
  </si>
  <si>
    <t>Cases Equivalent</t>
  </si>
  <si>
    <t>Servings Needed</t>
  </si>
  <si>
    <t>Case Count</t>
  </si>
  <si>
    <t>Pack Size (ounces)</t>
  </si>
  <si>
    <t>Bulk / IW</t>
  </si>
  <si>
    <t>Product Description</t>
  </si>
  <si>
    <t>Code</t>
  </si>
  <si>
    <t>Office Fax:       626-815-8829</t>
  </si>
  <si>
    <t>Office Phone: 626-815-8859</t>
  </si>
  <si>
    <t xml:space="preserve">    Azusa, CA 91702</t>
  </si>
  <si>
    <t xml:space="preserve">    823 W. 8th Street</t>
  </si>
  <si>
    <t>WG Breakfast Empanda Egg, Cheese, and Potato 3.25oz</t>
  </si>
  <si>
    <t xml:space="preserve">WG Three Cheese Calzone 5.5 oz </t>
  </si>
  <si>
    <t xml:space="preserve">Bulk  </t>
  </si>
  <si>
    <t>WG Turkey Pepperoni Calzone, 5.5 oz</t>
  </si>
  <si>
    <t>100046       Frz Eggs</t>
  </si>
  <si>
    <t>WG Pizza Empanada</t>
  </si>
  <si>
    <t>Bean and Cheese Bowl, 4.0 oz</t>
  </si>
  <si>
    <t>WG Chocolate Chip Muffin</t>
  </si>
  <si>
    <t xml:space="preserve">WG Sweet Potato Chocolate Chip Muffin </t>
  </si>
  <si>
    <t>Apple Pancake Bowl WG 3.8oz 72pk</t>
  </si>
  <si>
    <t>Blueberry Pancake Bowl WG 3.8oz 72pk</t>
  </si>
  <si>
    <t>Peach Pancake Bowl 3.8oz 72pk IW</t>
  </si>
  <si>
    <t>Strawberry Pancake Bowl WG 3.8oz 72pk</t>
  </si>
  <si>
    <t>WG Cornbread Muffin, 2.5 oz, IW</t>
  </si>
  <si>
    <t>WG Nacho Pretzel Pocket, 5.5 oz, IW</t>
  </si>
  <si>
    <t>WG Nacho Pretzel Pocket, 5.5 oz, BULK</t>
  </si>
  <si>
    <t>WG Cheesy Pretzel Pocket IW</t>
  </si>
  <si>
    <t>WG Cheesy Pretzel Pocket Bulk</t>
  </si>
  <si>
    <t>WG Cowboy Bread 3.4oz IW</t>
  </si>
  <si>
    <t>Spinach &amp; Cheese Calzone, 5.5 oz</t>
  </si>
  <si>
    <t>64175LA</t>
  </si>
  <si>
    <t>WG Spinach and Cheese Calzone, Bulk</t>
  </si>
  <si>
    <t xml:space="preserve">Bean and Cheese Empanada 5.2 oz </t>
  </si>
  <si>
    <t>Bean and Cheese Empanada 5.2 oz - Bulk</t>
  </si>
  <si>
    <t>WG Sunrise Muffin, fortified, IW, 100/3.5oz</t>
  </si>
  <si>
    <t>100317 Sweet Potatoes w/ Syrup Can - 6/10</t>
  </si>
  <si>
    <t>WG Sunrise Muffin, fortified Bulk, 60/3.5 oz</t>
  </si>
  <si>
    <t>WG Chocolate Chip Cookie Dough, 1 oz</t>
  </si>
  <si>
    <t>WG Chocolate Chip Cookie Dough, 1.5 oz</t>
  </si>
  <si>
    <t>WG Chocolate Chip Cookie Dough with bags, 1.85 oz</t>
  </si>
  <si>
    <t>WG Cinnamon Crumble Muffin 3 oz, Bulk</t>
  </si>
  <si>
    <t>WG Blueberry Crumble Muffin, 3 oz, Bulk</t>
  </si>
  <si>
    <t>WG Cinnamon Crumble Muffin, 3 oz, IW</t>
  </si>
  <si>
    <t>WG Blueberry Crumble Muffin, 3 oz, IW</t>
  </si>
  <si>
    <t>Iw</t>
  </si>
  <si>
    <t>WG Mocha Crumble</t>
  </si>
  <si>
    <t>WG Café LA Coffee Cake Fortified IW</t>
  </si>
  <si>
    <t>50231C</t>
  </si>
  <si>
    <t>50241C</t>
  </si>
  <si>
    <t>WG Three Cheese Calzone 5.5 oz, Bulk</t>
  </si>
  <si>
    <t>WG Three Cheese Calzone 5.5 oz, IW</t>
  </si>
  <si>
    <t>WG Breakfast Croissant with Ham and Swiss Cheese 3.6 oz</t>
  </si>
  <si>
    <t>WG Breakfast Croissant with Ham and Swiss Cheese 3.60oz, Bulk</t>
  </si>
  <si>
    <t>WG Breakfast Croissant with Ham and Swiss Cheese 3.60oz, IW</t>
  </si>
  <si>
    <t>WG Cheesy Cornbread Muffin Bulk</t>
  </si>
  <si>
    <t>WG Cinnatwin 2.9oz IW</t>
  </si>
  <si>
    <t>WG Cinnatwin 2.9oz Bulk</t>
  </si>
  <si>
    <t>WG Cinnamon Roll 2.9oz</t>
  </si>
  <si>
    <t>Commodity Calculator for SY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</si>
</sst>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0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8" fontId="14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132">
    <xf numFmtId="0" fontId="0" fillId="0" borderId="0" xfId="0"/>
    <xf numFmtId="2" fontId="0" fillId="0" borderId="0" xfId="0" applyNumberFormat="1"/>
    <xf numFmtId="164" fontId="0" fillId="0" borderId="0" xfId="0" applyNumberFormat="1"/>
    <xf numFmtId="2" fontId="13" fillId="2" borderId="1" xfId="0" applyNumberFormat="1" applyFont="1" applyFill="1" applyBorder="1" applyAlignment="1">
      <alignment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/>
    <xf numFmtId="2" fontId="0" fillId="5" borderId="15" xfId="0" applyNumberFormat="1" applyFill="1" applyBorder="1"/>
    <xf numFmtId="2" fontId="0" fillId="5" borderId="0" xfId="0" applyNumberFormat="1" applyFill="1"/>
    <xf numFmtId="0" fontId="0" fillId="5" borderId="0" xfId="0" applyFill="1"/>
    <xf numFmtId="0" fontId="0" fillId="5" borderId="16" xfId="0" applyFill="1" applyBorder="1"/>
    <xf numFmtId="0" fontId="13" fillId="5" borderId="0" xfId="0" applyFont="1" applyFill="1"/>
    <xf numFmtId="0" fontId="13" fillId="5" borderId="16" xfId="0" applyFont="1" applyFill="1" applyBorder="1"/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3" fillId="5" borderId="16" xfId="0" applyFont="1" applyFill="1" applyBorder="1" applyAlignment="1">
      <alignment horizontal="left"/>
    </xf>
    <xf numFmtId="0" fontId="13" fillId="5" borderId="0" xfId="0" applyFont="1" applyFill="1" applyAlignment="1">
      <alignment horizontal="left" vertical="top"/>
    </xf>
    <xf numFmtId="0" fontId="13" fillId="5" borderId="16" xfId="0" applyFont="1" applyFill="1" applyBorder="1" applyAlignment="1">
      <alignment horizontal="left" vertical="top"/>
    </xf>
    <xf numFmtId="2" fontId="0" fillId="5" borderId="17" xfId="0" applyNumberFormat="1" applyFill="1" applyBorder="1"/>
    <xf numFmtId="2" fontId="0" fillId="5" borderId="13" xfId="0" applyNumberFormat="1" applyFill="1" applyBorder="1"/>
    <xf numFmtId="0" fontId="0" fillId="5" borderId="13" xfId="0" applyFill="1" applyBorder="1"/>
    <xf numFmtId="0" fontId="0" fillId="5" borderId="18" xfId="0" applyFill="1" applyBorder="1"/>
    <xf numFmtId="1" fontId="15" fillId="6" borderId="1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 vertical="center"/>
    </xf>
    <xf numFmtId="0" fontId="17" fillId="4" borderId="19" xfId="0" applyFont="1" applyFill="1" applyBorder="1" applyAlignment="1" applyProtection="1">
      <alignment horizontal="center" vertical="center"/>
      <protection locked="0"/>
    </xf>
    <xf numFmtId="0" fontId="17" fillId="0" borderId="19" xfId="0" applyFont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 vertical="center" wrapText="1"/>
    </xf>
    <xf numFmtId="4" fontId="15" fillId="6" borderId="19" xfId="0" applyNumberFormat="1" applyFont="1" applyFill="1" applyBorder="1" applyAlignment="1">
      <alignment horizontal="center" vertical="center"/>
    </xf>
    <xf numFmtId="2" fontId="15" fillId="6" borderId="19" xfId="0" applyNumberFormat="1" applyFont="1" applyFill="1" applyBorder="1" applyAlignment="1">
      <alignment vertical="center"/>
    </xf>
    <xf numFmtId="8" fontId="15" fillId="6" borderId="19" xfId="1" applyFont="1" applyFill="1" applyBorder="1" applyAlignment="1" applyProtection="1">
      <alignment vertical="center"/>
    </xf>
    <xf numFmtId="0" fontId="7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5" fillId="3" borderId="19" xfId="0" applyNumberFormat="1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2" fontId="15" fillId="3" borderId="19" xfId="0" applyNumberFormat="1" applyFont="1" applyFill="1" applyBorder="1" applyAlignment="1">
      <alignment vertical="center"/>
    </xf>
    <xf numFmtId="164" fontId="15" fillId="3" borderId="19" xfId="0" applyNumberFormat="1" applyFont="1" applyFill="1" applyBorder="1" applyAlignment="1">
      <alignment vertical="center"/>
    </xf>
    <xf numFmtId="8" fontId="15" fillId="3" borderId="19" xfId="1" applyFont="1" applyFill="1" applyBorder="1" applyAlignment="1" applyProtection="1">
      <alignment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2" fontId="15" fillId="0" borderId="24" xfId="0" applyNumberFormat="1" applyFont="1" applyBorder="1" applyAlignment="1">
      <alignment horizontal="center" vertical="center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1" fontId="15" fillId="6" borderId="24" xfId="0" applyNumberFormat="1" applyFont="1" applyFill="1" applyBorder="1" applyAlignment="1">
      <alignment horizontal="center" vertical="center" wrapText="1"/>
    </xf>
    <xf numFmtId="4" fontId="15" fillId="6" borderId="24" xfId="0" applyNumberFormat="1" applyFont="1" applyFill="1" applyBorder="1" applyAlignment="1">
      <alignment horizontal="center" vertical="center"/>
    </xf>
    <xf numFmtId="2" fontId="15" fillId="6" borderId="24" xfId="0" applyNumberFormat="1" applyFont="1" applyFill="1" applyBorder="1" applyAlignment="1">
      <alignment vertical="center"/>
    </xf>
    <xf numFmtId="8" fontId="15" fillId="6" borderId="24" xfId="1" applyFont="1" applyFill="1" applyBorder="1" applyAlignment="1" applyProtection="1">
      <alignment vertical="center"/>
    </xf>
    <xf numFmtId="0" fontId="15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2" fontId="15" fillId="0" borderId="25" xfId="0" applyNumberFormat="1" applyFont="1" applyBorder="1" applyAlignment="1">
      <alignment horizontal="center" vertical="center"/>
    </xf>
    <xf numFmtId="0" fontId="17" fillId="4" borderId="25" xfId="0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1" fontId="15" fillId="6" borderId="25" xfId="0" applyNumberFormat="1" applyFont="1" applyFill="1" applyBorder="1" applyAlignment="1">
      <alignment horizontal="center" vertical="center" wrapText="1"/>
    </xf>
    <xf numFmtId="4" fontId="15" fillId="6" borderId="25" xfId="0" applyNumberFormat="1" applyFont="1" applyFill="1" applyBorder="1" applyAlignment="1">
      <alignment horizontal="center" vertical="center"/>
    </xf>
    <xf numFmtId="2" fontId="15" fillId="6" borderId="25" xfId="0" applyNumberFormat="1" applyFont="1" applyFill="1" applyBorder="1" applyAlignment="1">
      <alignment vertical="center"/>
    </xf>
    <xf numFmtId="164" fontId="15" fillId="6" borderId="25" xfId="0" applyNumberFormat="1" applyFont="1" applyFill="1" applyBorder="1" applyAlignment="1">
      <alignment vertical="center"/>
    </xf>
    <xf numFmtId="8" fontId="15" fillId="6" borderId="25" xfId="1" applyFont="1" applyFill="1" applyBorder="1" applyAlignment="1" applyProtection="1">
      <alignment vertical="center"/>
    </xf>
    <xf numFmtId="0" fontId="0" fillId="0" borderId="23" xfId="0" applyBorder="1"/>
    <xf numFmtId="0" fontId="15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" fontId="15" fillId="7" borderId="19" xfId="0" applyNumberFormat="1" applyFont="1" applyFill="1" applyBorder="1" applyAlignment="1">
      <alignment horizontal="center" vertical="center" wrapText="1"/>
    </xf>
    <xf numFmtId="4" fontId="15" fillId="7" borderId="19" xfId="0" applyNumberFormat="1" applyFont="1" applyFill="1" applyBorder="1" applyAlignment="1">
      <alignment horizontal="center" vertical="center"/>
    </xf>
    <xf numFmtId="2" fontId="15" fillId="7" borderId="19" xfId="0" applyNumberFormat="1" applyFont="1" applyFill="1" applyBorder="1" applyAlignment="1">
      <alignment vertical="center"/>
    </xf>
    <xf numFmtId="164" fontId="15" fillId="7" borderId="19" xfId="0" applyNumberFormat="1" applyFont="1" applyFill="1" applyBorder="1" applyAlignment="1">
      <alignment vertical="center"/>
    </xf>
    <xf numFmtId="8" fontId="15" fillId="7" borderId="19" xfId="1" applyFont="1" applyFill="1" applyBorder="1" applyAlignment="1" applyProtection="1">
      <alignment vertical="center"/>
    </xf>
    <xf numFmtId="0" fontId="2" fillId="0" borderId="19" xfId="0" applyFont="1" applyBorder="1" applyAlignment="1">
      <alignment horizontal="center" vertical="center" wrapText="1"/>
    </xf>
    <xf numFmtId="4" fontId="15" fillId="3" borderId="26" xfId="0" applyNumberFormat="1" applyFont="1" applyFill="1" applyBorder="1" applyAlignment="1">
      <alignment horizontal="center" vertical="center"/>
    </xf>
    <xf numFmtId="2" fontId="15" fillId="3" borderId="26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 wrapText="1"/>
    </xf>
    <xf numFmtId="2" fontId="13" fillId="2" borderId="11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3" fillId="2" borderId="10" xfId="0" applyNumberFormat="1" applyFont="1" applyFill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7D7BFAEF-4E73-4E87-AF6A-AB7B01708624}"/>
    <cellStyle name="Percent 2" xfId="3" xr:uid="{F15079C9-4F67-47EE-A9AD-5D4ABE83F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461962</xdr:colOff>
      <xdr:row>0</xdr:row>
      <xdr:rowOff>123826</xdr:rowOff>
    </xdr:from>
    <xdr:ext cx="1471797" cy="831849"/>
    <xdr:pic>
      <xdr:nvPicPr>
        <xdr:cNvPr id="2" name="Picture 1">
          <a:extLst>
            <a:ext uri="{FF2B5EF4-FFF2-40B4-BE49-F238E27FC236}">
              <a16:creationId xmlns:a16="http://schemas.microsoft.com/office/drawing/2014/main" id="{642D0135-987F-46A9-B4AE-67CB1851A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" y="123826"/>
          <a:ext cx="1471797" cy="8318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02"/>
  <sheetViews>
    <sheetView tabSelected="1" zoomScale="50" zoomScaleNormal="50" workbookViewId="0">
      <selection activeCell="J14" sqref="J14"/>
    </sheetView>
  </sheetViews>
  <sheetFormatPr defaultColWidth="9.109375" defaultRowHeight="12.6" x14ac:dyDescent="0.25"/>
  <cols>
    <col min="1" max="1" width="2.33203125" customWidth="1"/>
    <col min="2" max="2" width="19.88671875" customWidth="1"/>
    <col min="3" max="4" width="9.109375" customWidth="1"/>
    <col min="5" max="5" width="14.109375" customWidth="1"/>
    <col min="6" max="6" width="6.88671875" customWidth="1"/>
    <col min="7" max="7" width="0.5546875" customWidth="1"/>
    <col min="8" max="8" width="9" customWidth="1"/>
    <col min="9" max="9" width="9.88671875" customWidth="1"/>
    <col min="10" max="10" width="8.44140625" customWidth="1"/>
    <col min="11" max="12" width="13.33203125" customWidth="1"/>
    <col min="13" max="13" width="26.33203125" customWidth="1"/>
    <col min="14" max="14" width="13.33203125" customWidth="1"/>
    <col min="15" max="15" width="22" style="1" customWidth="1"/>
    <col min="16" max="16" width="11" style="1" customWidth="1"/>
    <col min="17" max="17" width="18.88671875" customWidth="1"/>
  </cols>
  <sheetData>
    <row r="1" spans="2:17" x14ac:dyDescent="0.25"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2"/>
      <c r="P1" s="22"/>
      <c r="Q1" s="21"/>
    </row>
    <row r="2" spans="2:17" ht="15" customHeight="1" x14ac:dyDescent="0.25">
      <c r="B2" s="12"/>
      <c r="C2" s="11"/>
      <c r="D2" s="11"/>
      <c r="E2" s="109" t="s">
        <v>85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</row>
    <row r="3" spans="2:17" ht="15" customHeight="1" x14ac:dyDescent="0.25">
      <c r="B3" s="12"/>
      <c r="C3" s="11"/>
      <c r="D3" s="11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0"/>
    </row>
    <row r="4" spans="2:17" ht="31.95" customHeight="1" x14ac:dyDescent="0.25">
      <c r="B4" s="12"/>
      <c r="C4" s="11"/>
      <c r="D4" s="11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2:17" ht="15" customHeight="1" x14ac:dyDescent="0.25">
      <c r="B5" s="20" t="s">
        <v>36</v>
      </c>
      <c r="C5" s="19"/>
      <c r="D5" s="1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</row>
    <row r="6" spans="2:17" ht="23.25" customHeight="1" x14ac:dyDescent="0.25">
      <c r="B6" s="20" t="s">
        <v>35</v>
      </c>
      <c r="C6" s="19"/>
      <c r="D6" s="1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17" ht="13.5" customHeight="1" x14ac:dyDescent="0.3">
      <c r="B7" s="18" t="s">
        <v>34</v>
      </c>
      <c r="C7" s="17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</row>
    <row r="8" spans="2:17" ht="15" customHeight="1" x14ac:dyDescent="0.3">
      <c r="B8" s="14" t="s">
        <v>33</v>
      </c>
      <c r="C8" s="13"/>
      <c r="E8" s="13"/>
      <c r="F8" s="11"/>
      <c r="G8" s="11"/>
      <c r="H8" s="11"/>
      <c r="I8" s="11"/>
      <c r="J8" s="11"/>
      <c r="K8" s="11"/>
      <c r="L8" s="11"/>
      <c r="M8" s="11"/>
      <c r="N8" s="11"/>
      <c r="O8" s="10"/>
      <c r="P8" s="10"/>
      <c r="Q8" s="9"/>
    </row>
    <row r="9" spans="2:17" ht="13.2" thickBot="1" x14ac:dyDescent="0.3"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0"/>
      <c r="P9" s="10"/>
      <c r="Q9" s="9"/>
    </row>
    <row r="10" spans="2:17" ht="15" customHeight="1" x14ac:dyDescent="0.25">
      <c r="B10" s="99" t="s">
        <v>32</v>
      </c>
      <c r="C10" s="102" t="s">
        <v>31</v>
      </c>
      <c r="D10" s="102"/>
      <c r="E10" s="102"/>
      <c r="F10" s="102"/>
      <c r="G10" s="102"/>
      <c r="H10" s="117" t="s">
        <v>30</v>
      </c>
      <c r="I10" s="120" t="s">
        <v>29</v>
      </c>
      <c r="J10" s="120" t="s">
        <v>28</v>
      </c>
      <c r="K10" s="117" t="s">
        <v>27</v>
      </c>
      <c r="L10" s="120" t="s">
        <v>26</v>
      </c>
      <c r="M10" s="117" t="s">
        <v>25</v>
      </c>
      <c r="N10" s="117" t="s">
        <v>24</v>
      </c>
      <c r="O10" s="114" t="s">
        <v>1</v>
      </c>
      <c r="P10" s="114" t="s">
        <v>23</v>
      </c>
      <c r="Q10" s="111" t="s">
        <v>22</v>
      </c>
    </row>
    <row r="11" spans="2:17" ht="15" customHeight="1" x14ac:dyDescent="0.25">
      <c r="B11" s="100"/>
      <c r="C11" s="103"/>
      <c r="D11" s="103"/>
      <c r="E11" s="103"/>
      <c r="F11" s="103"/>
      <c r="G11" s="103"/>
      <c r="H11" s="118"/>
      <c r="I11" s="121"/>
      <c r="J11" s="121"/>
      <c r="K11" s="118"/>
      <c r="L11" s="121"/>
      <c r="M11" s="118"/>
      <c r="N11" s="118"/>
      <c r="O11" s="115"/>
      <c r="P11" s="115"/>
      <c r="Q11" s="112"/>
    </row>
    <row r="12" spans="2:17" ht="15" customHeight="1" thickBot="1" x14ac:dyDescent="0.3">
      <c r="B12" s="101"/>
      <c r="C12" s="104"/>
      <c r="D12" s="104"/>
      <c r="E12" s="104"/>
      <c r="F12" s="104"/>
      <c r="G12" s="104"/>
      <c r="H12" s="119"/>
      <c r="I12" s="122"/>
      <c r="J12" s="122"/>
      <c r="K12" s="119"/>
      <c r="L12" s="122"/>
      <c r="M12" s="119"/>
      <c r="N12" s="119"/>
      <c r="O12" s="116"/>
      <c r="P12" s="116"/>
      <c r="Q12" s="113"/>
    </row>
    <row r="13" spans="2:17" ht="39" customHeight="1" thickBot="1" x14ac:dyDescent="0.3">
      <c r="B13" s="26">
        <v>20029</v>
      </c>
      <c r="C13" s="131" t="s">
        <v>78</v>
      </c>
      <c r="D13" s="105"/>
      <c r="E13" s="105"/>
      <c r="F13" s="105"/>
      <c r="G13" s="105"/>
      <c r="H13" s="45" t="s">
        <v>4</v>
      </c>
      <c r="I13" s="28">
        <v>3.6</v>
      </c>
      <c r="J13" s="26">
        <v>60</v>
      </c>
      <c r="K13" s="29"/>
      <c r="L13" s="30">
        <f>(K13/J13)</f>
        <v>0</v>
      </c>
      <c r="M13" s="38" t="s">
        <v>41</v>
      </c>
      <c r="N13" s="39">
        <v>0.09</v>
      </c>
      <c r="O13" s="40">
        <f t="shared" ref="O13" si="0">N13*L13</f>
        <v>0</v>
      </c>
      <c r="P13" s="41">
        <v>1.9722</v>
      </c>
      <c r="Q13" s="42">
        <f t="shared" ref="Q13" si="1">(P13*O13)</f>
        <v>0</v>
      </c>
    </row>
    <row r="14" spans="2:17" ht="39" customHeight="1" thickBot="1" x14ac:dyDescent="0.3">
      <c r="B14" s="26">
        <v>20029</v>
      </c>
      <c r="C14" s="131" t="s">
        <v>78</v>
      </c>
      <c r="D14" s="105"/>
      <c r="E14" s="105"/>
      <c r="F14" s="105"/>
      <c r="G14" s="105"/>
      <c r="H14" s="45" t="s">
        <v>4</v>
      </c>
      <c r="I14" s="28">
        <v>3.6</v>
      </c>
      <c r="J14" s="26">
        <v>60</v>
      </c>
      <c r="K14" s="29"/>
      <c r="L14" s="30">
        <f>(K14/J14)</f>
        <v>0</v>
      </c>
      <c r="M14" s="63" t="s">
        <v>3</v>
      </c>
      <c r="N14" s="64">
        <v>1.84</v>
      </c>
      <c r="O14" s="65">
        <f t="shared" ref="O14" si="2">N14*L14</f>
        <v>0</v>
      </c>
      <c r="P14" s="66">
        <v>1.9231</v>
      </c>
      <c r="Q14" s="67">
        <f t="shared" ref="Q14" si="3">(P14*O14)</f>
        <v>0</v>
      </c>
    </row>
    <row r="15" spans="2:17" ht="38.25" customHeight="1" thickBot="1" x14ac:dyDescent="0.3">
      <c r="B15" s="69">
        <v>32540</v>
      </c>
      <c r="C15" s="128" t="s">
        <v>79</v>
      </c>
      <c r="D15" s="129"/>
      <c r="E15" s="129"/>
      <c r="F15" s="129"/>
      <c r="G15" s="130"/>
      <c r="H15" s="59" t="s">
        <v>39</v>
      </c>
      <c r="I15" s="72">
        <v>13.5</v>
      </c>
      <c r="J15" s="69">
        <v>60</v>
      </c>
      <c r="K15" s="73"/>
      <c r="L15" s="30">
        <v>0</v>
      </c>
      <c r="M15" s="38" t="s">
        <v>41</v>
      </c>
      <c r="N15" s="82">
        <v>0.09</v>
      </c>
      <c r="O15" s="83">
        <f t="shared" ref="O15" si="4">N15*L15</f>
        <v>0</v>
      </c>
      <c r="P15" s="41">
        <v>1.9722</v>
      </c>
      <c r="Q15" s="42">
        <f t="shared" ref="Q15:Q17" si="5">(P15*O15)</f>
        <v>0</v>
      </c>
    </row>
    <row r="16" spans="2:17" ht="38.25" customHeight="1" thickBot="1" x14ac:dyDescent="0.3">
      <c r="B16" s="69">
        <v>32540</v>
      </c>
      <c r="C16" s="128" t="s">
        <v>79</v>
      </c>
      <c r="D16" s="129"/>
      <c r="E16" s="129"/>
      <c r="F16" s="129"/>
      <c r="G16" s="130"/>
      <c r="H16" s="59" t="s">
        <v>39</v>
      </c>
      <c r="I16" s="72">
        <v>13.5</v>
      </c>
      <c r="J16" s="69">
        <v>60</v>
      </c>
      <c r="K16" s="73"/>
      <c r="L16" s="30">
        <v>0</v>
      </c>
      <c r="M16" s="63" t="s">
        <v>3</v>
      </c>
      <c r="N16" s="64">
        <v>1.84</v>
      </c>
      <c r="O16" s="65">
        <f t="shared" ref="O16:O17" si="6">N16*L16</f>
        <v>0</v>
      </c>
      <c r="P16" s="66">
        <v>1.9231</v>
      </c>
      <c r="Q16" s="67">
        <f>(P16*O16)</f>
        <v>0</v>
      </c>
    </row>
    <row r="17" spans="2:17" ht="38.25" customHeight="1" thickBot="1" x14ac:dyDescent="0.3">
      <c r="B17" s="69">
        <v>32541</v>
      </c>
      <c r="C17" s="128" t="s">
        <v>80</v>
      </c>
      <c r="D17" s="129"/>
      <c r="E17" s="129"/>
      <c r="F17" s="129"/>
      <c r="G17" s="130"/>
      <c r="H17" s="45" t="s">
        <v>4</v>
      </c>
      <c r="I17" s="72">
        <v>13.5</v>
      </c>
      <c r="J17" s="69">
        <v>60</v>
      </c>
      <c r="K17" s="73"/>
      <c r="L17" s="30">
        <v>0</v>
      </c>
      <c r="M17" s="38" t="s">
        <v>41</v>
      </c>
      <c r="N17" s="82">
        <v>0.09</v>
      </c>
      <c r="O17" s="83">
        <f t="shared" si="6"/>
        <v>0</v>
      </c>
      <c r="P17" s="41">
        <v>1.9722</v>
      </c>
      <c r="Q17" s="42">
        <f t="shared" si="5"/>
        <v>0</v>
      </c>
    </row>
    <row r="18" spans="2:17" ht="38.25" customHeight="1" thickBot="1" x14ac:dyDescent="0.3">
      <c r="B18" s="69">
        <v>32541</v>
      </c>
      <c r="C18" s="128" t="s">
        <v>80</v>
      </c>
      <c r="D18" s="129"/>
      <c r="E18" s="129"/>
      <c r="F18" s="129"/>
      <c r="G18" s="130"/>
      <c r="H18" s="45" t="s">
        <v>4</v>
      </c>
      <c r="I18" s="72">
        <v>13.5</v>
      </c>
      <c r="J18" s="69">
        <v>60</v>
      </c>
      <c r="K18" s="73"/>
      <c r="L18" s="74"/>
      <c r="M18" s="63" t="s">
        <v>3</v>
      </c>
      <c r="N18" s="64">
        <v>1.84</v>
      </c>
      <c r="O18" s="65">
        <f t="shared" ref="O18" si="7">N18*L18</f>
        <v>0</v>
      </c>
      <c r="P18" s="66">
        <v>1.9231</v>
      </c>
      <c r="Q18" s="67">
        <f>(P18*O18)</f>
        <v>0</v>
      </c>
    </row>
    <row r="19" spans="2:17" ht="38.25" customHeight="1" thickBot="1" x14ac:dyDescent="0.3">
      <c r="B19" s="69">
        <v>50112</v>
      </c>
      <c r="C19" s="123" t="s">
        <v>56</v>
      </c>
      <c r="D19" s="124"/>
      <c r="E19" s="124"/>
      <c r="F19" s="125"/>
      <c r="G19" s="70"/>
      <c r="H19" s="71"/>
      <c r="I19" s="72">
        <v>5.5</v>
      </c>
      <c r="J19" s="69">
        <v>80</v>
      </c>
      <c r="K19" s="73"/>
      <c r="L19" s="74">
        <v>0</v>
      </c>
      <c r="M19" s="63" t="s">
        <v>3</v>
      </c>
      <c r="N19" s="64">
        <v>9.2200000000000006</v>
      </c>
      <c r="O19" s="65">
        <f t="shared" ref="O19:O26" si="8">N19*L19</f>
        <v>0</v>
      </c>
      <c r="P19" s="66">
        <v>1.9231</v>
      </c>
      <c r="Q19" s="67">
        <f>(P19*O19)</f>
        <v>0</v>
      </c>
    </row>
    <row r="20" spans="2:17" ht="38.25" customHeight="1" thickBot="1" x14ac:dyDescent="0.3">
      <c r="B20" s="69">
        <v>50113</v>
      </c>
      <c r="C20" s="87" t="s">
        <v>58</v>
      </c>
      <c r="D20" s="124"/>
      <c r="E20" s="124"/>
      <c r="F20" s="125"/>
      <c r="G20" s="70"/>
      <c r="H20" s="59" t="s">
        <v>39</v>
      </c>
      <c r="I20" s="72">
        <v>5.5</v>
      </c>
      <c r="J20" s="69">
        <v>80</v>
      </c>
      <c r="K20" s="73"/>
      <c r="L20" s="74">
        <v>0</v>
      </c>
      <c r="M20" s="63" t="s">
        <v>3</v>
      </c>
      <c r="N20" s="64">
        <v>9.2200000000000006</v>
      </c>
      <c r="O20" s="65">
        <f t="shared" ref="O20" si="9">N20*L20</f>
        <v>0</v>
      </c>
      <c r="P20" s="66">
        <v>1.9231</v>
      </c>
      <c r="Q20" s="67">
        <f>(P20*O20)</f>
        <v>0</v>
      </c>
    </row>
    <row r="21" spans="2:17" s="68" customFormat="1" ht="38.25" customHeight="1" thickBot="1" x14ac:dyDescent="0.3">
      <c r="B21" s="58">
        <v>50231</v>
      </c>
      <c r="C21" s="106" t="s">
        <v>38</v>
      </c>
      <c r="D21" s="106"/>
      <c r="E21" s="106"/>
      <c r="F21" s="106"/>
      <c r="G21" s="106"/>
      <c r="H21" s="59" t="s">
        <v>39</v>
      </c>
      <c r="I21" s="60">
        <v>5.5</v>
      </c>
      <c r="J21" s="58">
        <v>80</v>
      </c>
      <c r="K21" s="61"/>
      <c r="L21" s="62">
        <f>(K21/J21)</f>
        <v>0</v>
      </c>
      <c r="M21" s="63" t="s">
        <v>3</v>
      </c>
      <c r="N21" s="64">
        <v>9.75</v>
      </c>
      <c r="O21" s="65">
        <f t="shared" si="8"/>
        <v>0</v>
      </c>
      <c r="P21" s="66">
        <v>1.9231</v>
      </c>
      <c r="Q21" s="67">
        <f t="shared" ref="Q21:Q26" si="10">(P21*O21)</f>
        <v>0</v>
      </c>
    </row>
    <row r="22" spans="2:17" ht="36" customHeight="1" thickBot="1" x14ac:dyDescent="0.3">
      <c r="B22" s="48">
        <v>50241</v>
      </c>
      <c r="C22" s="107" t="s">
        <v>38</v>
      </c>
      <c r="D22" s="108"/>
      <c r="E22" s="108"/>
      <c r="F22" s="108"/>
      <c r="G22" s="108"/>
      <c r="H22" s="50" t="s">
        <v>4</v>
      </c>
      <c r="I22" s="51">
        <v>5.5</v>
      </c>
      <c r="J22" s="48">
        <v>80</v>
      </c>
      <c r="K22" s="52"/>
      <c r="L22" s="53">
        <f>(K22/J22)</f>
        <v>0</v>
      </c>
      <c r="M22" s="54" t="s">
        <v>3</v>
      </c>
      <c r="N22" s="55">
        <v>9.75</v>
      </c>
      <c r="O22" s="56">
        <f t="shared" si="8"/>
        <v>0</v>
      </c>
      <c r="P22" s="66">
        <v>1.9231</v>
      </c>
      <c r="Q22" s="57">
        <f t="shared" si="10"/>
        <v>0</v>
      </c>
    </row>
    <row r="23" spans="2:17" ht="36" customHeight="1" thickBot="1" x14ac:dyDescent="0.3">
      <c r="B23" s="48">
        <v>50451</v>
      </c>
      <c r="C23" s="87" t="s">
        <v>59</v>
      </c>
      <c r="D23" s="88"/>
      <c r="E23" s="88"/>
      <c r="F23" s="89"/>
      <c r="G23" s="49"/>
      <c r="H23" s="50" t="s">
        <v>4</v>
      </c>
      <c r="I23" s="51">
        <v>5.0999999999999996</v>
      </c>
      <c r="J23" s="48">
        <v>80</v>
      </c>
      <c r="K23" s="52"/>
      <c r="L23" s="53">
        <f>(K23/J23)</f>
        <v>0</v>
      </c>
      <c r="M23" s="54" t="s">
        <v>3</v>
      </c>
      <c r="N23" s="55">
        <v>4.4400000000000004</v>
      </c>
      <c r="O23" s="56">
        <f t="shared" si="8"/>
        <v>0</v>
      </c>
      <c r="P23" s="66">
        <v>1.9231</v>
      </c>
      <c r="Q23" s="57">
        <f t="shared" si="10"/>
        <v>0</v>
      </c>
    </row>
    <row r="24" spans="2:17" ht="36" customHeight="1" thickBot="1" x14ac:dyDescent="0.3">
      <c r="B24" s="48">
        <v>50452</v>
      </c>
      <c r="C24" s="87" t="s">
        <v>60</v>
      </c>
      <c r="D24" s="88"/>
      <c r="E24" s="88"/>
      <c r="F24" s="89"/>
      <c r="G24" s="49"/>
      <c r="H24" s="27" t="s">
        <v>21</v>
      </c>
      <c r="I24" s="51">
        <v>5.0999999999999996</v>
      </c>
      <c r="J24" s="48">
        <v>80</v>
      </c>
      <c r="K24" s="52"/>
      <c r="L24" s="53">
        <f>(K24/J24)</f>
        <v>0</v>
      </c>
      <c r="M24" s="54" t="s">
        <v>3</v>
      </c>
      <c r="N24" s="55">
        <v>4.4400000000000004</v>
      </c>
      <c r="O24" s="56">
        <f t="shared" si="8"/>
        <v>0</v>
      </c>
      <c r="P24" s="66">
        <v>1.9231</v>
      </c>
      <c r="Q24" s="57">
        <f t="shared" si="10"/>
        <v>0</v>
      </c>
    </row>
    <row r="25" spans="2:17" ht="45" customHeight="1" thickBot="1" x14ac:dyDescent="0.3">
      <c r="B25" s="26">
        <v>50711</v>
      </c>
      <c r="C25" s="105" t="s">
        <v>40</v>
      </c>
      <c r="D25" s="91"/>
      <c r="E25" s="91"/>
      <c r="F25" s="91"/>
      <c r="G25" s="91"/>
      <c r="H25" s="27" t="s">
        <v>21</v>
      </c>
      <c r="I25" s="28">
        <v>5.5</v>
      </c>
      <c r="J25" s="26">
        <v>80</v>
      </c>
      <c r="K25" s="29"/>
      <c r="L25" s="30">
        <f t="shared" ref="L25:L72" si="11">(K25/J25)</f>
        <v>0</v>
      </c>
      <c r="M25" s="31" t="s">
        <v>3</v>
      </c>
      <c r="N25" s="32">
        <v>9.31</v>
      </c>
      <c r="O25" s="33">
        <f t="shared" si="8"/>
        <v>0</v>
      </c>
      <c r="P25" s="66">
        <v>1.9231</v>
      </c>
      <c r="Q25" s="34">
        <f t="shared" si="10"/>
        <v>0</v>
      </c>
    </row>
    <row r="26" spans="2:17" ht="45" customHeight="1" thickBot="1" x14ac:dyDescent="0.3">
      <c r="B26" s="26">
        <v>50721</v>
      </c>
      <c r="C26" s="105" t="s">
        <v>40</v>
      </c>
      <c r="D26" s="91"/>
      <c r="E26" s="91"/>
      <c r="F26" s="91"/>
      <c r="G26" s="91"/>
      <c r="H26" s="27" t="s">
        <v>4</v>
      </c>
      <c r="I26" s="28">
        <v>5.5</v>
      </c>
      <c r="J26" s="26">
        <v>80</v>
      </c>
      <c r="K26" s="29"/>
      <c r="L26" s="30">
        <f t="shared" si="11"/>
        <v>0</v>
      </c>
      <c r="M26" s="31" t="s">
        <v>3</v>
      </c>
      <c r="N26" s="32">
        <v>9.31</v>
      </c>
      <c r="O26" s="33">
        <f t="shared" si="8"/>
        <v>0</v>
      </c>
      <c r="P26" s="66">
        <v>1.9231</v>
      </c>
      <c r="Q26" s="34">
        <f t="shared" si="10"/>
        <v>0</v>
      </c>
    </row>
    <row r="27" spans="2:17" ht="45" customHeight="1" thickBot="1" x14ac:dyDescent="0.3">
      <c r="B27" s="26">
        <v>50821</v>
      </c>
      <c r="C27" s="126" t="s">
        <v>51</v>
      </c>
      <c r="D27" s="126"/>
      <c r="E27" s="126"/>
      <c r="F27" s="126"/>
      <c r="G27" s="126"/>
      <c r="H27" s="27" t="s">
        <v>4</v>
      </c>
      <c r="I27" s="28">
        <v>5.5</v>
      </c>
      <c r="J27" s="26">
        <v>80</v>
      </c>
      <c r="K27" s="29"/>
      <c r="L27" s="30">
        <f t="shared" si="11"/>
        <v>0</v>
      </c>
      <c r="M27" s="31" t="s">
        <v>3</v>
      </c>
      <c r="N27" s="32">
        <v>10.02</v>
      </c>
      <c r="O27" s="33">
        <f t="shared" ref="O27:O29" si="12">N27*L27</f>
        <v>0</v>
      </c>
      <c r="P27" s="66">
        <v>1.9231</v>
      </c>
      <c r="Q27" s="34">
        <f t="shared" ref="Q27" si="13">(P27*O27)</f>
        <v>0</v>
      </c>
    </row>
    <row r="28" spans="2:17" ht="45" customHeight="1" thickBot="1" x14ac:dyDescent="0.3">
      <c r="B28" s="26">
        <v>50822</v>
      </c>
      <c r="C28" s="127" t="s">
        <v>53</v>
      </c>
      <c r="D28" s="95"/>
      <c r="E28" s="95"/>
      <c r="F28" s="95"/>
      <c r="G28" s="96"/>
      <c r="H28" s="46" t="s">
        <v>4</v>
      </c>
      <c r="I28" s="28">
        <v>5.5</v>
      </c>
      <c r="J28" s="26">
        <v>80</v>
      </c>
      <c r="K28" s="29"/>
      <c r="L28" s="30">
        <f t="shared" si="11"/>
        <v>0</v>
      </c>
      <c r="M28" s="31" t="s">
        <v>3</v>
      </c>
      <c r="N28" s="32">
        <v>10.38</v>
      </c>
      <c r="O28" s="33">
        <f t="shared" si="12"/>
        <v>0</v>
      </c>
      <c r="P28" s="66">
        <v>1.9231</v>
      </c>
      <c r="Q28" s="34">
        <f t="shared" ref="Q28:Q29" si="14">(P28*O28)</f>
        <v>0</v>
      </c>
    </row>
    <row r="29" spans="2:17" ht="45" customHeight="1" thickBot="1" x14ac:dyDescent="0.3">
      <c r="B29" s="26">
        <v>50832</v>
      </c>
      <c r="C29" s="127" t="s">
        <v>54</v>
      </c>
      <c r="D29" s="95"/>
      <c r="E29" s="95"/>
      <c r="F29" s="95"/>
      <c r="G29" s="96"/>
      <c r="H29" s="46" t="s">
        <v>21</v>
      </c>
      <c r="I29" s="28">
        <v>5.5</v>
      </c>
      <c r="J29" s="26">
        <v>80</v>
      </c>
      <c r="K29" s="29"/>
      <c r="L29" s="30">
        <f t="shared" si="11"/>
        <v>0</v>
      </c>
      <c r="M29" s="31" t="s">
        <v>3</v>
      </c>
      <c r="N29" s="32">
        <v>10.38</v>
      </c>
      <c r="O29" s="33">
        <f t="shared" si="12"/>
        <v>0</v>
      </c>
      <c r="P29" s="66">
        <v>1.9231</v>
      </c>
      <c r="Q29" s="34">
        <f t="shared" si="14"/>
        <v>0</v>
      </c>
    </row>
    <row r="30" spans="2:17" ht="45" customHeight="1" thickBot="1" x14ac:dyDescent="0.3">
      <c r="B30" s="26">
        <v>50831</v>
      </c>
      <c r="C30" s="126" t="s">
        <v>52</v>
      </c>
      <c r="D30" s="126"/>
      <c r="E30" s="126"/>
      <c r="F30" s="126"/>
      <c r="G30" s="126"/>
      <c r="H30" s="35" t="s">
        <v>21</v>
      </c>
      <c r="I30" s="28">
        <v>5.5</v>
      </c>
      <c r="J30" s="26">
        <v>80</v>
      </c>
      <c r="K30" s="29"/>
      <c r="L30" s="30">
        <f t="shared" si="11"/>
        <v>0</v>
      </c>
      <c r="M30" s="31" t="s">
        <v>3</v>
      </c>
      <c r="N30" s="32">
        <v>10.02</v>
      </c>
      <c r="O30" s="33">
        <f t="shared" ref="O30" si="15">N30*L30</f>
        <v>0</v>
      </c>
      <c r="P30" s="66">
        <v>1.9231</v>
      </c>
      <c r="Q30" s="34">
        <f t="shared" ref="Q30" si="16">(P30*O30)</f>
        <v>0</v>
      </c>
    </row>
    <row r="31" spans="2:17" ht="36" customHeight="1" thickBot="1" x14ac:dyDescent="0.3">
      <c r="B31" s="26">
        <v>53326</v>
      </c>
      <c r="C31" s="98" t="s">
        <v>42</v>
      </c>
      <c r="D31" s="98"/>
      <c r="E31" s="98"/>
      <c r="F31" s="98"/>
      <c r="G31" s="98"/>
      <c r="H31" s="36" t="s">
        <v>4</v>
      </c>
      <c r="I31" s="28">
        <v>5.5</v>
      </c>
      <c r="J31" s="26">
        <v>45</v>
      </c>
      <c r="K31" s="29"/>
      <c r="L31" s="30">
        <f>(K31/J31)</f>
        <v>0</v>
      </c>
      <c r="M31" s="31" t="s">
        <v>3</v>
      </c>
      <c r="N31" s="32">
        <v>9.8699999999999992</v>
      </c>
      <c r="O31" s="33">
        <f t="shared" ref="O31:O32" si="17">N31*L31</f>
        <v>0</v>
      </c>
      <c r="P31" s="66">
        <v>1.9231</v>
      </c>
      <c r="Q31" s="34">
        <f t="shared" ref="Q31:Q32" si="18">(P31*O31)</f>
        <v>0</v>
      </c>
    </row>
    <row r="32" spans="2:17" ht="36" customHeight="1" thickBot="1" x14ac:dyDescent="0.3">
      <c r="B32" s="26">
        <v>53551</v>
      </c>
      <c r="C32" s="105" t="s">
        <v>37</v>
      </c>
      <c r="D32" s="91"/>
      <c r="E32" s="91"/>
      <c r="F32" s="91"/>
      <c r="G32" s="91"/>
      <c r="H32" s="27" t="s">
        <v>4</v>
      </c>
      <c r="I32" s="28">
        <v>3.25</v>
      </c>
      <c r="J32" s="26">
        <v>100</v>
      </c>
      <c r="K32" s="29"/>
      <c r="L32" s="30">
        <f t="shared" si="11"/>
        <v>0</v>
      </c>
      <c r="M32" s="31" t="s">
        <v>3</v>
      </c>
      <c r="N32" s="32">
        <v>2.34</v>
      </c>
      <c r="O32" s="33">
        <f t="shared" si="17"/>
        <v>0</v>
      </c>
      <c r="P32" s="66">
        <v>1.9231</v>
      </c>
      <c r="Q32" s="34">
        <f t="shared" si="18"/>
        <v>0</v>
      </c>
    </row>
    <row r="33" spans="2:17" ht="36" customHeight="1" thickBot="1" x14ac:dyDescent="0.3">
      <c r="B33" s="26">
        <v>55999</v>
      </c>
      <c r="C33" s="98" t="s">
        <v>43</v>
      </c>
      <c r="D33" s="91"/>
      <c r="E33" s="91"/>
      <c r="F33" s="91"/>
      <c r="G33" s="91"/>
      <c r="H33" s="37" t="s">
        <v>4</v>
      </c>
      <c r="I33" s="28">
        <v>4</v>
      </c>
      <c r="J33" s="26">
        <v>72</v>
      </c>
      <c r="K33" s="29"/>
      <c r="L33" s="30">
        <f t="shared" si="11"/>
        <v>0</v>
      </c>
      <c r="M33" s="31" t="s">
        <v>3</v>
      </c>
      <c r="N33" s="32">
        <v>5.28</v>
      </c>
      <c r="O33" s="33">
        <f t="shared" ref="O33:O38" si="19">N33*L33</f>
        <v>0</v>
      </c>
      <c r="P33" s="66">
        <v>1.9231</v>
      </c>
      <c r="Q33" s="34">
        <f t="shared" ref="Q33:Q38" si="20">(P33*O33)</f>
        <v>0</v>
      </c>
    </row>
    <row r="34" spans="2:17" ht="36" customHeight="1" thickBot="1" x14ac:dyDescent="0.3">
      <c r="B34" s="26">
        <v>60126</v>
      </c>
      <c r="C34" s="91" t="s">
        <v>12</v>
      </c>
      <c r="D34" s="91"/>
      <c r="E34" s="91"/>
      <c r="F34" s="91"/>
      <c r="G34" s="91"/>
      <c r="H34" s="37" t="s">
        <v>4</v>
      </c>
      <c r="I34" s="28">
        <v>3</v>
      </c>
      <c r="J34" s="26">
        <v>120</v>
      </c>
      <c r="K34" s="29"/>
      <c r="L34" s="30">
        <f t="shared" si="11"/>
        <v>0</v>
      </c>
      <c r="M34" s="38" t="s">
        <v>41</v>
      </c>
      <c r="N34" s="39">
        <v>2.04</v>
      </c>
      <c r="O34" s="40">
        <f t="shared" si="19"/>
        <v>0</v>
      </c>
      <c r="P34" s="41">
        <v>1.9722</v>
      </c>
      <c r="Q34" s="42">
        <f t="shared" si="20"/>
        <v>0</v>
      </c>
    </row>
    <row r="35" spans="2:17" ht="36" customHeight="1" thickBot="1" x14ac:dyDescent="0.3">
      <c r="B35" s="26">
        <v>60226</v>
      </c>
      <c r="C35" s="91" t="s">
        <v>11</v>
      </c>
      <c r="D35" s="91"/>
      <c r="E35" s="91"/>
      <c r="F35" s="91"/>
      <c r="G35" s="91"/>
      <c r="H35" s="37" t="s">
        <v>4</v>
      </c>
      <c r="I35" s="28">
        <v>3</v>
      </c>
      <c r="J35" s="26">
        <v>120</v>
      </c>
      <c r="K35" s="29"/>
      <c r="L35" s="30">
        <f t="shared" si="11"/>
        <v>0</v>
      </c>
      <c r="M35" s="38" t="s">
        <v>41</v>
      </c>
      <c r="N35" s="39">
        <v>1.95</v>
      </c>
      <c r="O35" s="40">
        <f t="shared" si="19"/>
        <v>0</v>
      </c>
      <c r="P35" s="41">
        <v>1.9722</v>
      </c>
      <c r="Q35" s="42">
        <f t="shared" si="20"/>
        <v>0</v>
      </c>
    </row>
    <row r="36" spans="2:17" ht="36" customHeight="1" thickBot="1" x14ac:dyDescent="0.3">
      <c r="B36" s="26">
        <v>60326</v>
      </c>
      <c r="C36" s="91" t="s">
        <v>10</v>
      </c>
      <c r="D36" s="91"/>
      <c r="E36" s="91"/>
      <c r="F36" s="91"/>
      <c r="G36" s="91"/>
      <c r="H36" s="37" t="s">
        <v>4</v>
      </c>
      <c r="I36" s="28">
        <v>3</v>
      </c>
      <c r="J36" s="26">
        <v>120</v>
      </c>
      <c r="K36" s="29"/>
      <c r="L36" s="30">
        <f t="shared" si="11"/>
        <v>0</v>
      </c>
      <c r="M36" s="38" t="s">
        <v>41</v>
      </c>
      <c r="N36" s="39">
        <v>2.02</v>
      </c>
      <c r="O36" s="40">
        <f t="shared" si="19"/>
        <v>0</v>
      </c>
      <c r="P36" s="41">
        <v>1.9722</v>
      </c>
      <c r="Q36" s="42">
        <f t="shared" si="20"/>
        <v>0</v>
      </c>
    </row>
    <row r="37" spans="2:17" ht="36" customHeight="1" thickBot="1" x14ac:dyDescent="0.3">
      <c r="B37" s="26">
        <v>60425</v>
      </c>
      <c r="C37" s="91" t="s">
        <v>9</v>
      </c>
      <c r="D37" s="91"/>
      <c r="E37" s="91"/>
      <c r="F37" s="91"/>
      <c r="G37" s="91"/>
      <c r="H37" s="37" t="s">
        <v>4</v>
      </c>
      <c r="I37" s="28">
        <v>3</v>
      </c>
      <c r="J37" s="26">
        <v>120</v>
      </c>
      <c r="K37" s="29"/>
      <c r="L37" s="30">
        <f t="shared" si="11"/>
        <v>0</v>
      </c>
      <c r="M37" s="38" t="s">
        <v>41</v>
      </c>
      <c r="N37" s="39">
        <v>1.91</v>
      </c>
      <c r="O37" s="40">
        <f t="shared" si="19"/>
        <v>0</v>
      </c>
      <c r="P37" s="41">
        <v>1.9722</v>
      </c>
      <c r="Q37" s="42">
        <f t="shared" si="20"/>
        <v>0</v>
      </c>
    </row>
    <row r="38" spans="2:17" ht="36" customHeight="1" thickBot="1" x14ac:dyDescent="0.3">
      <c r="B38" s="26">
        <v>60521</v>
      </c>
      <c r="C38" s="91" t="s">
        <v>20</v>
      </c>
      <c r="D38" s="91"/>
      <c r="E38" s="91"/>
      <c r="F38" s="91"/>
      <c r="G38" s="91"/>
      <c r="H38" s="37" t="s">
        <v>4</v>
      </c>
      <c r="I38" s="28">
        <v>2.5</v>
      </c>
      <c r="J38" s="26">
        <v>125</v>
      </c>
      <c r="K38" s="29"/>
      <c r="L38" s="30">
        <f t="shared" si="11"/>
        <v>0</v>
      </c>
      <c r="M38" s="38" t="s">
        <v>41</v>
      </c>
      <c r="N38" s="39">
        <v>1.67</v>
      </c>
      <c r="O38" s="40">
        <f t="shared" si="19"/>
        <v>0</v>
      </c>
      <c r="P38" s="41">
        <v>1.9722</v>
      </c>
      <c r="Q38" s="42">
        <f t="shared" si="20"/>
        <v>0</v>
      </c>
    </row>
    <row r="39" spans="2:17" ht="43.5" customHeight="1" thickBot="1" x14ac:dyDescent="0.3">
      <c r="B39" s="26">
        <v>60521</v>
      </c>
      <c r="C39" s="91" t="s">
        <v>19</v>
      </c>
      <c r="D39" s="91"/>
      <c r="E39" s="91"/>
      <c r="F39" s="91"/>
      <c r="G39" s="91"/>
      <c r="H39" s="37" t="s">
        <v>4</v>
      </c>
      <c r="I39" s="28">
        <v>2.5</v>
      </c>
      <c r="J39" s="26">
        <v>125</v>
      </c>
      <c r="K39" s="29"/>
      <c r="L39" s="30">
        <f t="shared" si="11"/>
        <v>0</v>
      </c>
      <c r="M39" s="31" t="s">
        <v>3</v>
      </c>
      <c r="N39" s="32">
        <v>1.49</v>
      </c>
      <c r="O39" s="33">
        <f t="shared" ref="O39:O70" si="21">N39*L39</f>
        <v>0</v>
      </c>
      <c r="P39" s="66">
        <v>1.9231</v>
      </c>
      <c r="Q39" s="34">
        <f t="shared" ref="Q39:Q70" si="22">(P39*O39)</f>
        <v>0</v>
      </c>
    </row>
    <row r="40" spans="2:17" ht="43.5" customHeight="1" thickBot="1" x14ac:dyDescent="0.3">
      <c r="B40" s="26">
        <v>60523</v>
      </c>
      <c r="C40" s="131" t="s">
        <v>81</v>
      </c>
      <c r="D40" s="91"/>
      <c r="E40" s="91"/>
      <c r="F40" s="91"/>
      <c r="G40" s="91"/>
      <c r="H40" s="81" t="s">
        <v>21</v>
      </c>
      <c r="I40" s="28">
        <v>3</v>
      </c>
      <c r="J40" s="26">
        <v>120</v>
      </c>
      <c r="K40" s="29"/>
      <c r="L40" s="30">
        <f t="shared" ref="L40" si="23">(K40/J40)</f>
        <v>0</v>
      </c>
      <c r="M40" s="38" t="s">
        <v>41</v>
      </c>
      <c r="N40" s="39">
        <v>0.8</v>
      </c>
      <c r="O40" s="40">
        <f t="shared" ref="O40:O41" si="24">N40*L40</f>
        <v>0</v>
      </c>
      <c r="P40" s="41">
        <v>1.9722</v>
      </c>
      <c r="Q40" s="42">
        <f t="shared" ref="Q40:Q41" si="25">(P40*O40)</f>
        <v>0</v>
      </c>
    </row>
    <row r="41" spans="2:17" ht="43.5" customHeight="1" thickBot="1" x14ac:dyDescent="0.3">
      <c r="B41" s="26">
        <v>60523</v>
      </c>
      <c r="C41" s="131" t="s">
        <v>81</v>
      </c>
      <c r="D41" s="91"/>
      <c r="E41" s="91"/>
      <c r="F41" s="91"/>
      <c r="G41" s="91"/>
      <c r="H41" s="81" t="s">
        <v>21</v>
      </c>
      <c r="I41" s="28">
        <v>3</v>
      </c>
      <c r="J41" s="26">
        <v>120</v>
      </c>
      <c r="K41" s="29"/>
      <c r="L41" s="30">
        <f t="shared" ref="L41" si="26">(K41/J41)</f>
        <v>0</v>
      </c>
      <c r="M41" s="31" t="s">
        <v>3</v>
      </c>
      <c r="N41" s="32">
        <v>0.72</v>
      </c>
      <c r="O41" s="33">
        <f t="shared" si="24"/>
        <v>0</v>
      </c>
      <c r="P41" s="66">
        <v>1.9231</v>
      </c>
      <c r="Q41" s="34">
        <f t="shared" si="25"/>
        <v>0</v>
      </c>
    </row>
    <row r="42" spans="2:17" ht="36" customHeight="1" thickBot="1" x14ac:dyDescent="0.3">
      <c r="B42" s="26">
        <v>60631</v>
      </c>
      <c r="C42" s="91" t="s">
        <v>8</v>
      </c>
      <c r="D42" s="91"/>
      <c r="E42" s="91"/>
      <c r="F42" s="91"/>
      <c r="G42" s="91"/>
      <c r="H42" s="37" t="s">
        <v>4</v>
      </c>
      <c r="I42" s="28">
        <v>3</v>
      </c>
      <c r="J42" s="26">
        <v>120</v>
      </c>
      <c r="K42" s="29"/>
      <c r="L42" s="30">
        <f t="shared" si="11"/>
        <v>0</v>
      </c>
      <c r="M42" s="38" t="s">
        <v>41</v>
      </c>
      <c r="N42" s="39">
        <v>1.38</v>
      </c>
      <c r="O42" s="40">
        <f t="shared" si="21"/>
        <v>0</v>
      </c>
      <c r="P42" s="41">
        <v>1.9722</v>
      </c>
      <c r="Q42" s="42">
        <f t="shared" si="22"/>
        <v>0</v>
      </c>
    </row>
    <row r="43" spans="2:17" ht="36" customHeight="1" thickBot="1" x14ac:dyDescent="0.3">
      <c r="B43" s="26">
        <v>60826</v>
      </c>
      <c r="C43" s="91" t="s">
        <v>18</v>
      </c>
      <c r="D43" s="91"/>
      <c r="E43" s="91"/>
      <c r="F43" s="91"/>
      <c r="G43" s="91"/>
      <c r="H43" s="37" t="s">
        <v>4</v>
      </c>
      <c r="I43" s="28">
        <v>3</v>
      </c>
      <c r="J43" s="26">
        <v>120</v>
      </c>
      <c r="K43" s="29"/>
      <c r="L43" s="30">
        <f t="shared" si="11"/>
        <v>0</v>
      </c>
      <c r="M43" s="38" t="s">
        <v>41</v>
      </c>
      <c r="N43" s="39">
        <v>2.06</v>
      </c>
      <c r="O43" s="40">
        <f t="shared" si="21"/>
        <v>0</v>
      </c>
      <c r="P43" s="41">
        <v>1.9722</v>
      </c>
      <c r="Q43" s="42">
        <f t="shared" si="22"/>
        <v>0</v>
      </c>
    </row>
    <row r="44" spans="2:17" ht="36" customHeight="1" thickBot="1" x14ac:dyDescent="0.3">
      <c r="B44" s="26">
        <v>60941</v>
      </c>
      <c r="C44" s="98" t="s">
        <v>44</v>
      </c>
      <c r="D44" s="91"/>
      <c r="E44" s="91"/>
      <c r="F44" s="91"/>
      <c r="G44" s="91"/>
      <c r="H44" s="37" t="s">
        <v>4</v>
      </c>
      <c r="I44" s="28">
        <v>3.5</v>
      </c>
      <c r="J44" s="26">
        <v>100</v>
      </c>
      <c r="K44" s="29"/>
      <c r="L44" s="30">
        <f t="shared" si="11"/>
        <v>0</v>
      </c>
      <c r="M44" s="38" t="s">
        <v>41</v>
      </c>
      <c r="N44" s="39">
        <v>0.96</v>
      </c>
      <c r="O44" s="40">
        <f t="shared" si="21"/>
        <v>0</v>
      </c>
      <c r="P44" s="41">
        <v>1.9722</v>
      </c>
      <c r="Q44" s="42">
        <f t="shared" si="22"/>
        <v>0</v>
      </c>
    </row>
    <row r="45" spans="2:17" ht="36" customHeight="1" thickBot="1" x14ac:dyDescent="0.3">
      <c r="B45" s="26">
        <v>61341</v>
      </c>
      <c r="C45" s="98" t="s">
        <v>45</v>
      </c>
      <c r="D45" s="91"/>
      <c r="E45" s="91"/>
      <c r="F45" s="91"/>
      <c r="G45" s="91"/>
      <c r="H45" s="37" t="s">
        <v>4</v>
      </c>
      <c r="I45" s="28">
        <v>3.5</v>
      </c>
      <c r="J45" s="26">
        <v>100</v>
      </c>
      <c r="K45" s="29"/>
      <c r="L45" s="30">
        <f t="shared" si="11"/>
        <v>0</v>
      </c>
      <c r="M45" s="38" t="s">
        <v>41</v>
      </c>
      <c r="N45" s="39">
        <v>1.98</v>
      </c>
      <c r="O45" s="40">
        <f t="shared" si="21"/>
        <v>0</v>
      </c>
      <c r="P45" s="41">
        <v>1.9722</v>
      </c>
      <c r="Q45" s="42">
        <f t="shared" si="22"/>
        <v>0</v>
      </c>
    </row>
    <row r="46" spans="2:17" ht="36" customHeight="1" thickBot="1" x14ac:dyDescent="0.3">
      <c r="B46" s="26">
        <v>61341</v>
      </c>
      <c r="C46" s="98" t="s">
        <v>45</v>
      </c>
      <c r="D46" s="91"/>
      <c r="E46" s="91"/>
      <c r="F46" s="91"/>
      <c r="G46" s="91"/>
      <c r="H46" s="37" t="s">
        <v>4</v>
      </c>
      <c r="I46" s="28">
        <v>3.5</v>
      </c>
      <c r="J46" s="26">
        <v>100</v>
      </c>
      <c r="K46" s="29"/>
      <c r="L46" s="30">
        <f t="shared" ref="L46" si="27">(K46/J46)</f>
        <v>0</v>
      </c>
      <c r="M46" s="76" t="s">
        <v>62</v>
      </c>
      <c r="N46" s="77">
        <v>0.71</v>
      </c>
      <c r="O46" s="78">
        <v>0</v>
      </c>
      <c r="P46" s="79">
        <v>0.95840000000000003</v>
      </c>
      <c r="Q46" s="80">
        <v>0</v>
      </c>
    </row>
    <row r="47" spans="2:17" ht="36" customHeight="1" thickBot="1" x14ac:dyDescent="0.3">
      <c r="B47" s="26">
        <v>63116</v>
      </c>
      <c r="C47" s="91" t="s">
        <v>17</v>
      </c>
      <c r="D47" s="91"/>
      <c r="E47" s="91"/>
      <c r="F47" s="91"/>
      <c r="G47" s="91"/>
      <c r="H47" s="37" t="s">
        <v>4</v>
      </c>
      <c r="I47" s="28">
        <v>3.2</v>
      </c>
      <c r="J47" s="26">
        <v>120</v>
      </c>
      <c r="K47" s="29"/>
      <c r="L47" s="30">
        <f t="shared" si="11"/>
        <v>0</v>
      </c>
      <c r="M47" s="38" t="s">
        <v>41</v>
      </c>
      <c r="N47" s="39">
        <v>1.51</v>
      </c>
      <c r="O47" s="40">
        <f t="shared" si="21"/>
        <v>0</v>
      </c>
      <c r="P47" s="41">
        <v>1.9722</v>
      </c>
      <c r="Q47" s="42">
        <f t="shared" si="22"/>
        <v>0</v>
      </c>
    </row>
    <row r="48" spans="2:17" ht="36" customHeight="1" thickBot="1" x14ac:dyDescent="0.3">
      <c r="B48" s="26">
        <v>63136</v>
      </c>
      <c r="C48" s="91" t="s">
        <v>16</v>
      </c>
      <c r="D48" s="91"/>
      <c r="E48" s="91"/>
      <c r="F48" s="91"/>
      <c r="G48" s="91"/>
      <c r="H48" s="37" t="s">
        <v>4</v>
      </c>
      <c r="I48" s="28">
        <v>3.2</v>
      </c>
      <c r="J48" s="26">
        <v>120</v>
      </c>
      <c r="K48" s="29"/>
      <c r="L48" s="30">
        <f t="shared" si="11"/>
        <v>0</v>
      </c>
      <c r="M48" s="38" t="s">
        <v>41</v>
      </c>
      <c r="N48" s="39">
        <v>1.4</v>
      </c>
      <c r="O48" s="40">
        <f t="shared" si="21"/>
        <v>0</v>
      </c>
      <c r="P48" s="41">
        <v>1.9722</v>
      </c>
      <c r="Q48" s="42">
        <f t="shared" si="22"/>
        <v>0</v>
      </c>
    </row>
    <row r="49" spans="2:17" ht="36" customHeight="1" thickBot="1" x14ac:dyDescent="0.3">
      <c r="B49" s="26">
        <v>63186</v>
      </c>
      <c r="C49" s="91" t="s">
        <v>15</v>
      </c>
      <c r="D49" s="91"/>
      <c r="E49" s="91"/>
      <c r="F49" s="91"/>
      <c r="G49" s="91"/>
      <c r="H49" s="37" t="s">
        <v>4</v>
      </c>
      <c r="I49" s="28">
        <v>3.2</v>
      </c>
      <c r="J49" s="26">
        <v>120</v>
      </c>
      <c r="K49" s="29"/>
      <c r="L49" s="30">
        <f t="shared" si="11"/>
        <v>0</v>
      </c>
      <c r="M49" s="38" t="s">
        <v>41</v>
      </c>
      <c r="N49" s="39">
        <v>1.41</v>
      </c>
      <c r="O49" s="40">
        <f t="shared" si="21"/>
        <v>0</v>
      </c>
      <c r="P49" s="41">
        <v>1.9722</v>
      </c>
      <c r="Q49" s="42">
        <f t="shared" si="22"/>
        <v>0</v>
      </c>
    </row>
    <row r="50" spans="2:17" ht="36" customHeight="1" thickBot="1" x14ac:dyDescent="0.3">
      <c r="B50" s="26">
        <v>63218</v>
      </c>
      <c r="C50" s="91" t="s">
        <v>14</v>
      </c>
      <c r="D50" s="91"/>
      <c r="E50" s="91"/>
      <c r="F50" s="91"/>
      <c r="G50" s="91"/>
      <c r="H50" s="37" t="s">
        <v>4</v>
      </c>
      <c r="I50" s="28">
        <v>3.2</v>
      </c>
      <c r="J50" s="26">
        <v>120</v>
      </c>
      <c r="K50" s="29"/>
      <c r="L50" s="30">
        <f t="shared" si="11"/>
        <v>0</v>
      </c>
      <c r="M50" s="38" t="s">
        <v>41</v>
      </c>
      <c r="N50" s="39">
        <v>1.35</v>
      </c>
      <c r="O50" s="40">
        <f t="shared" si="21"/>
        <v>0</v>
      </c>
      <c r="P50" s="41">
        <v>1.9722</v>
      </c>
      <c r="Q50" s="42">
        <f t="shared" si="22"/>
        <v>0</v>
      </c>
    </row>
    <row r="51" spans="2:17" ht="36" customHeight="1" thickBot="1" x14ac:dyDescent="0.3">
      <c r="B51" s="26">
        <v>63270</v>
      </c>
      <c r="C51" s="91" t="s">
        <v>13</v>
      </c>
      <c r="D51" s="91"/>
      <c r="E51" s="91"/>
      <c r="F51" s="91"/>
      <c r="G51" s="91"/>
      <c r="H51" s="37" t="s">
        <v>4</v>
      </c>
      <c r="I51" s="28">
        <v>3.5</v>
      </c>
      <c r="J51" s="26">
        <v>100</v>
      </c>
      <c r="K51" s="29"/>
      <c r="L51" s="30">
        <f t="shared" si="11"/>
        <v>0</v>
      </c>
      <c r="M51" s="38" t="s">
        <v>41</v>
      </c>
      <c r="N51" s="39">
        <v>1.0900000000000001</v>
      </c>
      <c r="O51" s="40">
        <f t="shared" si="21"/>
        <v>0</v>
      </c>
      <c r="P51" s="41">
        <v>1.9722</v>
      </c>
      <c r="Q51" s="42">
        <f t="shared" si="22"/>
        <v>0</v>
      </c>
    </row>
    <row r="52" spans="2:17" ht="36" customHeight="1" thickBot="1" x14ac:dyDescent="0.3">
      <c r="B52" s="26">
        <v>63272</v>
      </c>
      <c r="C52" s="92" t="s">
        <v>61</v>
      </c>
      <c r="D52" s="91"/>
      <c r="E52" s="91"/>
      <c r="F52" s="91"/>
      <c r="G52" s="91"/>
      <c r="H52" s="75" t="s">
        <v>4</v>
      </c>
      <c r="I52" s="28">
        <v>3.5</v>
      </c>
      <c r="J52" s="26">
        <v>100</v>
      </c>
      <c r="K52" s="29"/>
      <c r="L52" s="30">
        <f t="shared" si="11"/>
        <v>0</v>
      </c>
      <c r="M52" s="38" t="s">
        <v>41</v>
      </c>
      <c r="N52" s="39">
        <v>1.0900000000000001</v>
      </c>
      <c r="O52" s="40">
        <f t="shared" ref="O52" si="28">N52*L52</f>
        <v>0</v>
      </c>
      <c r="P52" s="41">
        <v>1.9722</v>
      </c>
      <c r="Q52" s="42">
        <f t="shared" ref="Q52" si="29">(P52*O52)</f>
        <v>0</v>
      </c>
    </row>
    <row r="53" spans="2:17" ht="36" customHeight="1" thickBot="1" x14ac:dyDescent="0.3">
      <c r="B53" s="26">
        <v>63272</v>
      </c>
      <c r="C53" s="92" t="s">
        <v>61</v>
      </c>
      <c r="D53" s="91"/>
      <c r="E53" s="91"/>
      <c r="F53" s="91"/>
      <c r="G53" s="91"/>
      <c r="H53" s="75" t="s">
        <v>4</v>
      </c>
      <c r="I53" s="28">
        <v>3.5</v>
      </c>
      <c r="J53" s="26">
        <v>100</v>
      </c>
      <c r="K53" s="29"/>
      <c r="L53" s="30">
        <v>0</v>
      </c>
      <c r="M53" s="76" t="s">
        <v>62</v>
      </c>
      <c r="N53" s="77">
        <v>3.92</v>
      </c>
      <c r="O53" s="78">
        <v>0</v>
      </c>
      <c r="P53" s="79">
        <v>0.95840000000000003</v>
      </c>
      <c r="Q53" s="80">
        <v>0</v>
      </c>
    </row>
    <row r="54" spans="2:17" ht="36" customHeight="1" thickBot="1" x14ac:dyDescent="0.3">
      <c r="B54" s="26">
        <v>63273</v>
      </c>
      <c r="C54" s="92" t="s">
        <v>63</v>
      </c>
      <c r="D54" s="91"/>
      <c r="E54" s="91"/>
      <c r="F54" s="91"/>
      <c r="G54" s="91"/>
      <c r="H54" s="75" t="s">
        <v>4</v>
      </c>
      <c r="I54" s="28">
        <v>3.5</v>
      </c>
      <c r="J54" s="26">
        <v>60</v>
      </c>
      <c r="K54" s="29"/>
      <c r="L54" s="30">
        <f t="shared" ref="L54" si="30">(K54/J54)</f>
        <v>0</v>
      </c>
      <c r="M54" s="38" t="s">
        <v>41</v>
      </c>
      <c r="N54" s="39">
        <v>0.66</v>
      </c>
      <c r="O54" s="40">
        <f t="shared" ref="O54" si="31">N54*L54</f>
        <v>0</v>
      </c>
      <c r="P54" s="41">
        <v>1.9722</v>
      </c>
      <c r="Q54" s="42">
        <f t="shared" ref="Q54" si="32">(P54*O54)</f>
        <v>0</v>
      </c>
    </row>
    <row r="55" spans="2:17" ht="36" customHeight="1" thickBot="1" x14ac:dyDescent="0.3">
      <c r="B55" s="26">
        <v>63273</v>
      </c>
      <c r="C55" s="92" t="s">
        <v>63</v>
      </c>
      <c r="D55" s="91"/>
      <c r="E55" s="91"/>
      <c r="F55" s="91"/>
      <c r="G55" s="91"/>
      <c r="H55" s="75" t="s">
        <v>4</v>
      </c>
      <c r="I55" s="28">
        <v>3.5</v>
      </c>
      <c r="J55" s="26">
        <v>60</v>
      </c>
      <c r="K55" s="29"/>
      <c r="L55" s="30">
        <v>0</v>
      </c>
      <c r="M55" s="76" t="s">
        <v>62</v>
      </c>
      <c r="N55" s="77">
        <v>2.35</v>
      </c>
      <c r="O55" s="78">
        <v>0</v>
      </c>
      <c r="P55" s="79">
        <v>0.95840000000000003</v>
      </c>
      <c r="Q55" s="80">
        <v>0</v>
      </c>
    </row>
    <row r="56" spans="2:17" ht="36" customHeight="1" thickBot="1" x14ac:dyDescent="0.3">
      <c r="B56" s="26">
        <v>66034</v>
      </c>
      <c r="C56" s="90" t="s">
        <v>82</v>
      </c>
      <c r="D56" s="91"/>
      <c r="E56" s="91"/>
      <c r="F56" s="91"/>
      <c r="G56" s="91"/>
      <c r="H56" s="84" t="s">
        <v>4</v>
      </c>
      <c r="I56" s="28">
        <v>2.9</v>
      </c>
      <c r="J56" s="26">
        <v>84</v>
      </c>
      <c r="K56" s="29"/>
      <c r="L56" s="30">
        <f t="shared" si="11"/>
        <v>0</v>
      </c>
      <c r="M56" s="38" t="s">
        <v>41</v>
      </c>
      <c r="N56" s="39">
        <v>0.84</v>
      </c>
      <c r="O56" s="40">
        <f t="shared" si="21"/>
        <v>0</v>
      </c>
      <c r="P56" s="41">
        <v>1.9722</v>
      </c>
      <c r="Q56" s="42">
        <f t="shared" ref="Q56:Q58" si="33">(P56*O56)</f>
        <v>0</v>
      </c>
    </row>
    <row r="57" spans="2:17" ht="36" customHeight="1" thickBot="1" x14ac:dyDescent="0.3">
      <c r="B57" s="26">
        <v>66035</v>
      </c>
      <c r="C57" s="90" t="s">
        <v>83</v>
      </c>
      <c r="D57" s="91"/>
      <c r="E57" s="91"/>
      <c r="F57" s="91"/>
      <c r="G57" s="91"/>
      <c r="H57" s="84" t="s">
        <v>21</v>
      </c>
      <c r="I57" s="28">
        <v>2.9</v>
      </c>
      <c r="J57" s="26">
        <v>84</v>
      </c>
      <c r="K57" s="29"/>
      <c r="L57" s="30">
        <f t="shared" si="11"/>
        <v>0</v>
      </c>
      <c r="M57" s="38" t="s">
        <v>41</v>
      </c>
      <c r="N57" s="39">
        <v>0.84</v>
      </c>
      <c r="O57" s="40">
        <f t="shared" si="21"/>
        <v>0</v>
      </c>
      <c r="P57" s="41">
        <v>1.9722</v>
      </c>
      <c r="Q57" s="42">
        <f t="shared" si="33"/>
        <v>0</v>
      </c>
    </row>
    <row r="58" spans="2:17" ht="36" customHeight="1" thickBot="1" x14ac:dyDescent="0.3">
      <c r="B58" s="26">
        <v>66036</v>
      </c>
      <c r="C58" s="90" t="s">
        <v>84</v>
      </c>
      <c r="D58" s="91"/>
      <c r="E58" s="91"/>
      <c r="F58" s="91"/>
      <c r="G58" s="91"/>
      <c r="H58" s="37"/>
      <c r="I58" s="28">
        <v>2.9</v>
      </c>
      <c r="J58" s="26">
        <v>84</v>
      </c>
      <c r="K58" s="29"/>
      <c r="L58" s="30">
        <f t="shared" si="11"/>
        <v>0</v>
      </c>
      <c r="M58" s="38" t="s">
        <v>41</v>
      </c>
      <c r="N58" s="39">
        <v>0.84</v>
      </c>
      <c r="O58" s="40">
        <f t="shared" si="21"/>
        <v>0</v>
      </c>
      <c r="P58" s="41">
        <v>1.9722</v>
      </c>
      <c r="Q58" s="42">
        <f t="shared" si="33"/>
        <v>0</v>
      </c>
    </row>
    <row r="59" spans="2:17" ht="36" customHeight="1" thickBot="1" x14ac:dyDescent="0.3">
      <c r="B59" s="26">
        <v>78010</v>
      </c>
      <c r="C59" s="85" t="s">
        <v>64</v>
      </c>
      <c r="D59" s="86"/>
      <c r="E59" s="86"/>
      <c r="F59" s="86"/>
      <c r="G59" s="47"/>
      <c r="H59" s="46"/>
      <c r="I59" s="28">
        <v>1</v>
      </c>
      <c r="J59" s="26">
        <v>216</v>
      </c>
      <c r="K59" s="29"/>
      <c r="L59" s="30">
        <f t="shared" si="11"/>
        <v>0</v>
      </c>
      <c r="M59" s="38" t="s">
        <v>41</v>
      </c>
      <c r="N59" s="39">
        <v>0.81</v>
      </c>
      <c r="O59" s="40">
        <f t="shared" ref="O59:O61" si="34">N59*L59</f>
        <v>0</v>
      </c>
      <c r="P59" s="41">
        <v>1.9722</v>
      </c>
      <c r="Q59" s="42">
        <f t="shared" ref="Q59:Q61" si="35">(P59*O59)</f>
        <v>0</v>
      </c>
    </row>
    <row r="60" spans="2:17" ht="36" customHeight="1" thickBot="1" x14ac:dyDescent="0.3">
      <c r="B60" s="26">
        <v>78015</v>
      </c>
      <c r="C60" s="85" t="s">
        <v>65</v>
      </c>
      <c r="D60" s="86"/>
      <c r="E60" s="86"/>
      <c r="F60" s="86"/>
      <c r="G60" s="47"/>
      <c r="H60" s="46"/>
      <c r="I60" s="28">
        <v>1.5</v>
      </c>
      <c r="J60" s="26">
        <v>216</v>
      </c>
      <c r="K60" s="29"/>
      <c r="L60" s="30">
        <f t="shared" si="11"/>
        <v>0</v>
      </c>
      <c r="M60" s="38" t="s">
        <v>41</v>
      </c>
      <c r="N60" s="39">
        <v>1.22</v>
      </c>
      <c r="O60" s="40">
        <f t="shared" si="34"/>
        <v>0</v>
      </c>
      <c r="P60" s="41">
        <v>1.9722</v>
      </c>
      <c r="Q60" s="42">
        <f t="shared" si="35"/>
        <v>0</v>
      </c>
    </row>
    <row r="61" spans="2:17" ht="36" customHeight="1" thickBot="1" x14ac:dyDescent="0.3">
      <c r="B61" s="26">
        <v>78185</v>
      </c>
      <c r="C61" s="85" t="s">
        <v>66</v>
      </c>
      <c r="D61" s="86"/>
      <c r="E61" s="86"/>
      <c r="F61" s="86"/>
      <c r="G61" s="47"/>
      <c r="H61" s="46"/>
      <c r="I61" s="28">
        <v>1.85</v>
      </c>
      <c r="J61" s="26">
        <v>135</v>
      </c>
      <c r="K61" s="29"/>
      <c r="L61" s="30">
        <f t="shared" si="11"/>
        <v>0</v>
      </c>
      <c r="M61" s="38" t="s">
        <v>41</v>
      </c>
      <c r="N61" s="39">
        <v>0.93</v>
      </c>
      <c r="O61" s="40">
        <f t="shared" si="34"/>
        <v>0</v>
      </c>
      <c r="P61" s="41">
        <v>1.9722</v>
      </c>
      <c r="Q61" s="42">
        <f t="shared" si="35"/>
        <v>0</v>
      </c>
    </row>
    <row r="62" spans="2:17" ht="36" customHeight="1" thickBot="1" x14ac:dyDescent="0.3">
      <c r="B62" s="26">
        <v>90029</v>
      </c>
      <c r="C62" s="91" t="s">
        <v>7</v>
      </c>
      <c r="D62" s="91"/>
      <c r="E62" s="91"/>
      <c r="F62" s="91"/>
      <c r="G62" s="91"/>
      <c r="H62" s="37" t="s">
        <v>4</v>
      </c>
      <c r="I62" s="28">
        <v>2.9</v>
      </c>
      <c r="J62" s="26">
        <v>72</v>
      </c>
      <c r="K62" s="29"/>
      <c r="L62" s="30">
        <f t="shared" si="11"/>
        <v>0</v>
      </c>
      <c r="M62" s="38" t="s">
        <v>41</v>
      </c>
      <c r="N62" s="39">
        <v>1.03</v>
      </c>
      <c r="O62" s="40">
        <f t="shared" si="21"/>
        <v>0</v>
      </c>
      <c r="P62" s="41">
        <v>1.9722</v>
      </c>
      <c r="Q62" s="42">
        <f t="shared" si="22"/>
        <v>0</v>
      </c>
    </row>
    <row r="63" spans="2:17" ht="36" customHeight="1" thickBot="1" x14ac:dyDescent="0.3">
      <c r="B63" s="26">
        <v>90035</v>
      </c>
      <c r="C63" s="87" t="s">
        <v>67</v>
      </c>
      <c r="D63" s="88"/>
      <c r="E63" s="88"/>
      <c r="F63" s="89"/>
      <c r="G63" s="43"/>
      <c r="H63" s="75" t="s">
        <v>21</v>
      </c>
      <c r="I63" s="28">
        <v>3</v>
      </c>
      <c r="J63" s="26">
        <v>60</v>
      </c>
      <c r="K63" s="29"/>
      <c r="L63" s="30">
        <f t="shared" si="11"/>
        <v>0</v>
      </c>
      <c r="M63" s="38" t="s">
        <v>41</v>
      </c>
      <c r="N63" s="39">
        <v>0.32</v>
      </c>
      <c r="O63" s="40">
        <f t="shared" si="21"/>
        <v>0</v>
      </c>
      <c r="P63" s="41">
        <v>1.9722</v>
      </c>
      <c r="Q63" s="42">
        <f t="shared" si="22"/>
        <v>0</v>
      </c>
    </row>
    <row r="64" spans="2:17" ht="36" customHeight="1" thickBot="1" x14ac:dyDescent="0.3">
      <c r="B64" s="26">
        <v>90036</v>
      </c>
      <c r="C64" s="87" t="s">
        <v>68</v>
      </c>
      <c r="D64" s="88"/>
      <c r="E64" s="88"/>
      <c r="F64" s="89"/>
      <c r="G64" s="43"/>
      <c r="H64" s="75" t="s">
        <v>21</v>
      </c>
      <c r="I64" s="28">
        <v>3</v>
      </c>
      <c r="J64" s="26">
        <v>60</v>
      </c>
      <c r="K64" s="29"/>
      <c r="L64" s="30">
        <f t="shared" si="11"/>
        <v>0</v>
      </c>
      <c r="M64" s="38" t="s">
        <v>41</v>
      </c>
      <c r="N64" s="39">
        <v>0.3</v>
      </c>
      <c r="O64" s="40">
        <f t="shared" si="21"/>
        <v>0</v>
      </c>
      <c r="P64" s="41">
        <v>1.9722</v>
      </c>
      <c r="Q64" s="42">
        <f t="shared" si="22"/>
        <v>0</v>
      </c>
    </row>
    <row r="65" spans="2:17" ht="36" customHeight="1" thickBot="1" x14ac:dyDescent="0.3">
      <c r="B65" s="26">
        <v>90037</v>
      </c>
      <c r="C65" s="87" t="s">
        <v>69</v>
      </c>
      <c r="D65" s="88"/>
      <c r="E65" s="88"/>
      <c r="F65" s="89"/>
      <c r="G65" s="43"/>
      <c r="H65" s="75" t="s">
        <v>4</v>
      </c>
      <c r="I65" s="28">
        <v>3</v>
      </c>
      <c r="J65" s="26">
        <v>120</v>
      </c>
      <c r="K65" s="29"/>
      <c r="L65" s="30">
        <f t="shared" si="11"/>
        <v>0</v>
      </c>
      <c r="M65" s="38" t="s">
        <v>41</v>
      </c>
      <c r="N65" s="39">
        <v>0.65</v>
      </c>
      <c r="O65" s="40">
        <f t="shared" si="21"/>
        <v>0</v>
      </c>
      <c r="P65" s="41">
        <v>1.9722</v>
      </c>
      <c r="Q65" s="42">
        <f t="shared" si="22"/>
        <v>0</v>
      </c>
    </row>
    <row r="66" spans="2:17" ht="36" customHeight="1" thickBot="1" x14ac:dyDescent="0.3">
      <c r="B66" s="26">
        <v>90038</v>
      </c>
      <c r="C66" s="87" t="s">
        <v>70</v>
      </c>
      <c r="D66" s="88"/>
      <c r="E66" s="88"/>
      <c r="F66" s="89"/>
      <c r="G66" s="43"/>
      <c r="H66" s="75" t="s">
        <v>71</v>
      </c>
      <c r="I66" s="28">
        <v>3</v>
      </c>
      <c r="J66" s="26">
        <v>120</v>
      </c>
      <c r="K66" s="29"/>
      <c r="L66" s="30">
        <f t="shared" si="11"/>
        <v>0</v>
      </c>
      <c r="M66" s="38" t="s">
        <v>41</v>
      </c>
      <c r="N66" s="39">
        <v>0.6</v>
      </c>
      <c r="O66" s="40">
        <f t="shared" si="21"/>
        <v>0</v>
      </c>
      <c r="P66" s="41">
        <v>1.9722</v>
      </c>
      <c r="Q66" s="42">
        <f t="shared" si="22"/>
        <v>0</v>
      </c>
    </row>
    <row r="67" spans="2:17" ht="36" customHeight="1" thickBot="1" x14ac:dyDescent="0.3">
      <c r="B67" s="26">
        <v>90040</v>
      </c>
      <c r="C67" s="91" t="s">
        <v>7</v>
      </c>
      <c r="D67" s="91"/>
      <c r="E67" s="91"/>
      <c r="F67" s="91"/>
      <c r="G67" s="91"/>
      <c r="H67" s="37" t="s">
        <v>4</v>
      </c>
      <c r="I67" s="28">
        <v>4</v>
      </c>
      <c r="J67" s="26">
        <v>72</v>
      </c>
      <c r="K67" s="29"/>
      <c r="L67" s="30">
        <f t="shared" si="11"/>
        <v>0</v>
      </c>
      <c r="M67" s="38" t="s">
        <v>41</v>
      </c>
      <c r="N67" s="39">
        <v>1.43</v>
      </c>
      <c r="O67" s="40">
        <f t="shared" si="21"/>
        <v>0</v>
      </c>
      <c r="P67" s="41">
        <v>1.9722</v>
      </c>
      <c r="Q67" s="42">
        <f t="shared" si="22"/>
        <v>0</v>
      </c>
    </row>
    <row r="68" spans="2:17" ht="36" customHeight="1" thickBot="1" x14ac:dyDescent="0.3">
      <c r="B68" s="26">
        <v>90050</v>
      </c>
      <c r="C68" s="92" t="s">
        <v>72</v>
      </c>
      <c r="D68" s="91"/>
      <c r="E68" s="91"/>
      <c r="F68" s="91"/>
      <c r="G68" s="91"/>
      <c r="H68" s="37"/>
      <c r="I68" s="28">
        <v>3.4</v>
      </c>
      <c r="J68" s="26">
        <v>120</v>
      </c>
      <c r="K68" s="29"/>
      <c r="L68" s="30">
        <f t="shared" ref="L68" si="36">(K68/J68)</f>
        <v>0</v>
      </c>
      <c r="M68" s="38" t="s">
        <v>41</v>
      </c>
      <c r="N68" s="39">
        <v>1.1299999999999999</v>
      </c>
      <c r="O68" s="40">
        <f t="shared" ref="O68" si="37">N68*L68</f>
        <v>0</v>
      </c>
      <c r="P68" s="41">
        <v>1.9722</v>
      </c>
      <c r="Q68" s="42">
        <f t="shared" ref="Q68" si="38">(P68*O68)</f>
        <v>0</v>
      </c>
    </row>
    <row r="69" spans="2:17" ht="36" customHeight="1" thickBot="1" x14ac:dyDescent="0.3">
      <c r="B69" s="26">
        <v>90060</v>
      </c>
      <c r="C69" s="91" t="s">
        <v>6</v>
      </c>
      <c r="D69" s="91"/>
      <c r="E69" s="91"/>
      <c r="F69" s="91"/>
      <c r="G69" s="91"/>
      <c r="H69" s="37" t="s">
        <v>4</v>
      </c>
      <c r="I69" s="28">
        <v>3.6</v>
      </c>
      <c r="J69" s="26">
        <v>72</v>
      </c>
      <c r="K69" s="29"/>
      <c r="L69" s="30">
        <f t="shared" si="11"/>
        <v>0</v>
      </c>
      <c r="M69" s="38" t="s">
        <v>41</v>
      </c>
      <c r="N69" s="39">
        <v>1.4</v>
      </c>
      <c r="O69" s="40">
        <f t="shared" si="21"/>
        <v>0</v>
      </c>
      <c r="P69" s="41">
        <v>1.9722</v>
      </c>
      <c r="Q69" s="42">
        <f t="shared" si="22"/>
        <v>0</v>
      </c>
    </row>
    <row r="70" spans="2:17" ht="36" customHeight="1" thickBot="1" x14ac:dyDescent="0.3">
      <c r="B70" s="26">
        <v>90070</v>
      </c>
      <c r="C70" s="91" t="s">
        <v>5</v>
      </c>
      <c r="D70" s="91"/>
      <c r="E70" s="91"/>
      <c r="F70" s="91"/>
      <c r="G70" s="91"/>
      <c r="H70" s="37" t="s">
        <v>4</v>
      </c>
      <c r="I70" s="28">
        <v>3.6</v>
      </c>
      <c r="J70" s="26">
        <v>72</v>
      </c>
      <c r="K70" s="29"/>
      <c r="L70" s="30">
        <f t="shared" si="11"/>
        <v>0</v>
      </c>
      <c r="M70" s="38" t="s">
        <v>41</v>
      </c>
      <c r="N70" s="39">
        <v>1.46</v>
      </c>
      <c r="O70" s="40">
        <f t="shared" si="21"/>
        <v>0</v>
      </c>
      <c r="P70" s="41">
        <v>1.9722</v>
      </c>
      <c r="Q70" s="42">
        <f t="shared" si="22"/>
        <v>0</v>
      </c>
    </row>
    <row r="71" spans="2:17" ht="36" customHeight="1" thickBot="1" x14ac:dyDescent="0.3">
      <c r="B71" s="26">
        <v>90081</v>
      </c>
      <c r="C71" s="92" t="s">
        <v>73</v>
      </c>
      <c r="D71" s="91"/>
      <c r="E71" s="91"/>
      <c r="F71" s="91"/>
      <c r="G71" s="91"/>
      <c r="H71" s="37" t="s">
        <v>4</v>
      </c>
      <c r="I71" s="28">
        <v>3.4</v>
      </c>
      <c r="J71" s="26">
        <v>72</v>
      </c>
      <c r="K71" s="29"/>
      <c r="L71" s="30">
        <f t="shared" ref="L71" si="39">(K71/J71)</f>
        <v>0</v>
      </c>
      <c r="M71" s="38" t="s">
        <v>41</v>
      </c>
      <c r="N71" s="39">
        <v>1.58</v>
      </c>
      <c r="O71" s="40">
        <f t="shared" ref="O71" si="40">N71*L71</f>
        <v>0</v>
      </c>
      <c r="P71" s="41">
        <v>1.9722</v>
      </c>
      <c r="Q71" s="42">
        <f t="shared" ref="Q71" si="41">(P71*O71)</f>
        <v>0</v>
      </c>
    </row>
    <row r="72" spans="2:17" ht="36" customHeight="1" thickBot="1" x14ac:dyDescent="0.3">
      <c r="B72" s="26">
        <v>90090</v>
      </c>
      <c r="C72" s="97" t="s">
        <v>55</v>
      </c>
      <c r="D72" s="91"/>
      <c r="E72" s="91"/>
      <c r="F72" s="91"/>
      <c r="G72" s="91"/>
      <c r="H72" s="46" t="s">
        <v>4</v>
      </c>
      <c r="I72" s="28">
        <v>3.4</v>
      </c>
      <c r="J72" s="26">
        <v>72</v>
      </c>
      <c r="K72" s="29"/>
      <c r="L72" s="30">
        <f t="shared" si="11"/>
        <v>0</v>
      </c>
      <c r="M72" s="38" t="s">
        <v>41</v>
      </c>
      <c r="N72" s="39">
        <v>1.62</v>
      </c>
      <c r="O72" s="40">
        <f t="shared" ref="O72" si="42">N72*L72</f>
        <v>0</v>
      </c>
      <c r="P72" s="41">
        <v>1.9722</v>
      </c>
      <c r="Q72" s="42">
        <f t="shared" ref="Q72" si="43">(P72*O72)</f>
        <v>0</v>
      </c>
    </row>
    <row r="73" spans="2:17" ht="36" customHeight="1" thickBot="1" x14ac:dyDescent="0.3">
      <c r="B73" s="26">
        <v>94010</v>
      </c>
      <c r="C73" s="94" t="s">
        <v>46</v>
      </c>
      <c r="D73" s="91"/>
      <c r="E73" s="91"/>
      <c r="F73" s="91"/>
      <c r="G73" s="91"/>
      <c r="H73" s="37" t="s">
        <v>4</v>
      </c>
      <c r="I73" s="28">
        <v>3.8</v>
      </c>
      <c r="J73" s="26">
        <v>72</v>
      </c>
      <c r="K73" s="29"/>
      <c r="L73" s="30">
        <f t="shared" ref="L73:L79" si="44">(K73/J73)</f>
        <v>0</v>
      </c>
      <c r="M73" s="38" t="s">
        <v>41</v>
      </c>
      <c r="N73" s="39">
        <v>1.4</v>
      </c>
      <c r="O73" s="40">
        <f t="shared" ref="O73:O79" si="45">N73*L73</f>
        <v>0</v>
      </c>
      <c r="P73" s="41">
        <v>1.9722</v>
      </c>
      <c r="Q73" s="42">
        <f t="shared" ref="Q73:Q79" si="46">(P73*O73)</f>
        <v>0</v>
      </c>
    </row>
    <row r="74" spans="2:17" ht="36" customHeight="1" thickBot="1" x14ac:dyDescent="0.3">
      <c r="B74" s="26">
        <v>94020</v>
      </c>
      <c r="C74" s="94" t="s">
        <v>47</v>
      </c>
      <c r="D74" s="91"/>
      <c r="E74" s="91"/>
      <c r="F74" s="91"/>
      <c r="G74" s="91"/>
      <c r="H74" s="37" t="s">
        <v>4</v>
      </c>
      <c r="I74" s="28">
        <v>3.8</v>
      </c>
      <c r="J74" s="26">
        <v>72</v>
      </c>
      <c r="K74" s="29"/>
      <c r="L74" s="30">
        <f t="shared" si="44"/>
        <v>0</v>
      </c>
      <c r="M74" s="38" t="s">
        <v>41</v>
      </c>
      <c r="N74" s="39">
        <v>1.4</v>
      </c>
      <c r="O74" s="40">
        <f t="shared" si="45"/>
        <v>0</v>
      </c>
      <c r="P74" s="41">
        <v>1.9722</v>
      </c>
      <c r="Q74" s="42">
        <f t="shared" si="46"/>
        <v>0</v>
      </c>
    </row>
    <row r="75" spans="2:17" ht="36" customHeight="1" thickBot="1" x14ac:dyDescent="0.3">
      <c r="B75" s="26">
        <v>94030</v>
      </c>
      <c r="C75" s="94" t="s">
        <v>48</v>
      </c>
      <c r="D75" s="91"/>
      <c r="E75" s="91"/>
      <c r="F75" s="91"/>
      <c r="G75" s="91"/>
      <c r="H75" s="37" t="s">
        <v>4</v>
      </c>
      <c r="I75" s="28">
        <v>3.8</v>
      </c>
      <c r="J75" s="26">
        <v>72</v>
      </c>
      <c r="K75" s="29"/>
      <c r="L75" s="30">
        <f t="shared" si="44"/>
        <v>0</v>
      </c>
      <c r="M75" s="38" t="s">
        <v>41</v>
      </c>
      <c r="N75" s="39">
        <v>1.4</v>
      </c>
      <c r="O75" s="40">
        <f t="shared" si="45"/>
        <v>0</v>
      </c>
      <c r="P75" s="41">
        <v>1.9722</v>
      </c>
      <c r="Q75" s="42">
        <f t="shared" si="46"/>
        <v>0</v>
      </c>
    </row>
    <row r="76" spans="2:17" ht="36" customHeight="1" thickBot="1" x14ac:dyDescent="0.3">
      <c r="B76" s="26">
        <v>94040</v>
      </c>
      <c r="C76" s="94" t="s">
        <v>49</v>
      </c>
      <c r="D76" s="91"/>
      <c r="E76" s="91"/>
      <c r="F76" s="91"/>
      <c r="G76" s="91"/>
      <c r="H76" s="37" t="s">
        <v>4</v>
      </c>
      <c r="I76" s="28">
        <v>3.8</v>
      </c>
      <c r="J76" s="26">
        <v>72</v>
      </c>
      <c r="K76" s="29"/>
      <c r="L76" s="30">
        <f t="shared" si="44"/>
        <v>0</v>
      </c>
      <c r="M76" s="38" t="s">
        <v>41</v>
      </c>
      <c r="N76" s="39">
        <v>1.4</v>
      </c>
      <c r="O76" s="40">
        <f t="shared" si="45"/>
        <v>0</v>
      </c>
      <c r="P76" s="41">
        <v>1.9722</v>
      </c>
      <c r="Q76" s="42">
        <f t="shared" si="46"/>
        <v>0</v>
      </c>
    </row>
    <row r="77" spans="2:17" ht="36" customHeight="1" thickBot="1" x14ac:dyDescent="0.3">
      <c r="B77" s="26" t="s">
        <v>74</v>
      </c>
      <c r="C77" s="87" t="s">
        <v>76</v>
      </c>
      <c r="D77" s="95"/>
      <c r="E77" s="95"/>
      <c r="F77" s="95"/>
      <c r="G77" s="96"/>
      <c r="H77" s="75" t="s">
        <v>21</v>
      </c>
      <c r="I77" s="28">
        <v>5.5</v>
      </c>
      <c r="J77" s="26">
        <v>80</v>
      </c>
      <c r="K77" s="29"/>
      <c r="L77" s="30">
        <f t="shared" si="44"/>
        <v>0</v>
      </c>
      <c r="M77" s="31" t="s">
        <v>3</v>
      </c>
      <c r="N77" s="32">
        <v>9.75</v>
      </c>
      <c r="O77" s="33">
        <f t="shared" si="45"/>
        <v>0</v>
      </c>
      <c r="P77" s="66">
        <v>1.9231</v>
      </c>
      <c r="Q77" s="34">
        <f t="shared" si="46"/>
        <v>0</v>
      </c>
    </row>
    <row r="78" spans="2:17" ht="36" customHeight="1" thickBot="1" x14ac:dyDescent="0.3">
      <c r="B78" s="26" t="s">
        <v>75</v>
      </c>
      <c r="C78" s="87" t="s">
        <v>77</v>
      </c>
      <c r="D78" s="95"/>
      <c r="E78" s="95"/>
      <c r="F78" s="95"/>
      <c r="G78" s="96"/>
      <c r="H78" s="46" t="s">
        <v>4</v>
      </c>
      <c r="I78" s="28">
        <v>5.5</v>
      </c>
      <c r="J78" s="26">
        <v>80</v>
      </c>
      <c r="K78" s="29"/>
      <c r="L78" s="30">
        <f t="shared" si="44"/>
        <v>0</v>
      </c>
      <c r="M78" s="31" t="s">
        <v>3</v>
      </c>
      <c r="N78" s="32">
        <v>9.75</v>
      </c>
      <c r="O78" s="33">
        <f t="shared" si="45"/>
        <v>0</v>
      </c>
      <c r="P78" s="66">
        <v>1.9231</v>
      </c>
      <c r="Q78" s="34">
        <f t="shared" si="46"/>
        <v>0</v>
      </c>
    </row>
    <row r="79" spans="2:17" ht="36" customHeight="1" thickBot="1" x14ac:dyDescent="0.3">
      <c r="B79" s="26" t="s">
        <v>57</v>
      </c>
      <c r="C79" s="93" t="s">
        <v>50</v>
      </c>
      <c r="D79" s="91"/>
      <c r="E79" s="91"/>
      <c r="F79" s="91"/>
      <c r="G79" s="91"/>
      <c r="H79" s="44" t="s">
        <v>4</v>
      </c>
      <c r="I79" s="28">
        <v>2.5</v>
      </c>
      <c r="J79" s="26">
        <v>125</v>
      </c>
      <c r="K79" s="29"/>
      <c r="L79" s="30">
        <f t="shared" si="44"/>
        <v>0</v>
      </c>
      <c r="M79" s="38" t="s">
        <v>41</v>
      </c>
      <c r="N79" s="39">
        <v>1.72</v>
      </c>
      <c r="O79" s="40">
        <f t="shared" si="45"/>
        <v>0</v>
      </c>
      <c r="P79" s="41">
        <v>1.9722</v>
      </c>
      <c r="Q79" s="42">
        <f t="shared" si="46"/>
        <v>0</v>
      </c>
    </row>
    <row r="80" spans="2:17" ht="14.25" customHeight="1" x14ac:dyDescent="0.3">
      <c r="B80" s="8"/>
      <c r="M80" s="2"/>
      <c r="N80" s="2"/>
    </row>
    <row r="81" spans="13:17" ht="7.5" customHeight="1" x14ac:dyDescent="0.25">
      <c r="M81" s="2"/>
      <c r="N81" s="2"/>
      <c r="P81" s="7"/>
    </row>
    <row r="82" spans="13:17" ht="6.75" customHeight="1" x14ac:dyDescent="0.25">
      <c r="M82" s="2"/>
      <c r="N82" s="2"/>
    </row>
    <row r="83" spans="13:17" ht="33.75" customHeight="1" x14ac:dyDescent="0.25">
      <c r="M83" s="2"/>
      <c r="N83" s="2"/>
      <c r="O83" s="5" t="s">
        <v>2</v>
      </c>
      <c r="P83" s="4" t="s">
        <v>1</v>
      </c>
      <c r="Q83" s="4" t="s">
        <v>0</v>
      </c>
    </row>
    <row r="84" spans="13:17" ht="33.75" customHeight="1" x14ac:dyDescent="0.25">
      <c r="M84" s="2"/>
      <c r="N84" s="2"/>
      <c r="O84" s="25" t="s">
        <v>3</v>
      </c>
      <c r="P84" s="3">
        <f>O21+O22+O25+O26+O31+O27+O30+O32+O33+O39+O28+O29+O19+O20+O23+O24+O77+O78+O14+O16+O18+O41</f>
        <v>0</v>
      </c>
      <c r="Q84" s="3">
        <f>Q21+Q22+Q25+Q26+Q31+Q2+Q30+Q32+Q33+Q39+Q28+Q29+Q19+Q20+Q23+Q24+Q77+Q78+Q41+Q16+Q18+Q14</f>
        <v>0</v>
      </c>
    </row>
    <row r="85" spans="13:17" ht="7.5" customHeight="1" x14ac:dyDescent="0.25">
      <c r="M85" s="2"/>
      <c r="N85" s="2"/>
    </row>
    <row r="86" spans="13:17" ht="33.75" customHeight="1" x14ac:dyDescent="0.25">
      <c r="M86" s="2"/>
      <c r="N86" s="2"/>
      <c r="O86" s="5" t="s">
        <v>2</v>
      </c>
      <c r="P86" s="4" t="s">
        <v>1</v>
      </c>
      <c r="Q86" s="4" t="s">
        <v>0</v>
      </c>
    </row>
    <row r="87" spans="13:17" ht="33.75" customHeight="1" x14ac:dyDescent="0.25">
      <c r="M87" s="2"/>
      <c r="N87" s="2"/>
      <c r="O87" s="6" t="s">
        <v>41</v>
      </c>
      <c r="P87" s="3">
        <f>O34+O35+O36+O37+O38+O42+O43+O44+O45+O47+O48+O49+O50+O51+O62+O67+O69+O70+O73+O74+O75+O76+O79+O72+O52+O54+O59+O60+O61+O63+O64+O65+O66+O68+O71+O40+O13+O15+O17+O56+O57+O58</f>
        <v>0</v>
      </c>
      <c r="Q87" s="3">
        <f>Q34+Q35+Q36+Q37+Q38+Q42+Q43+Q44+Q45+Q47+Q48+Q49+Q50+Q51+Q62+Q67+Q69+Q70+Q73+Q74+Q75+Q76+Q79+Q72+Q52+Q54+Q59+Q60+Q61+Q63+Q64+Q65+Q66+Q68+Q71+Q40+Q13+Q15+Q17+Q56+Q57+Q58</f>
        <v>0</v>
      </c>
    </row>
    <row r="88" spans="13:17" ht="5.25" customHeight="1" x14ac:dyDescent="0.25">
      <c r="M88" s="2"/>
      <c r="N88" s="2"/>
    </row>
    <row r="89" spans="13:17" ht="45.75" customHeight="1" thickBot="1" x14ac:dyDescent="0.3">
      <c r="M89" s="2"/>
      <c r="N89" s="2"/>
      <c r="O89" s="5" t="s">
        <v>2</v>
      </c>
      <c r="P89" s="4" t="s">
        <v>1</v>
      </c>
      <c r="Q89" s="4" t="s">
        <v>0</v>
      </c>
    </row>
    <row r="90" spans="13:17" ht="58.2" customHeight="1" thickBot="1" x14ac:dyDescent="0.3">
      <c r="M90" s="2"/>
      <c r="N90" s="2"/>
      <c r="O90" s="76" t="s">
        <v>62</v>
      </c>
      <c r="P90" s="3">
        <f>O53+O55+O46</f>
        <v>0</v>
      </c>
      <c r="Q90" s="3">
        <f>Q53+Q55+Q46</f>
        <v>0</v>
      </c>
    </row>
    <row r="91" spans="13:17" ht="32.25" customHeight="1" x14ac:dyDescent="0.25">
      <c r="M91" s="2"/>
      <c r="N91" s="2"/>
    </row>
    <row r="92" spans="13:17" ht="32.25" customHeight="1" x14ac:dyDescent="0.25">
      <c r="M92" s="2"/>
      <c r="N92" s="2"/>
    </row>
    <row r="93" spans="13:17" ht="32.25" customHeight="1" x14ac:dyDescent="0.25">
      <c r="M93" s="2"/>
      <c r="N93" s="2"/>
    </row>
    <row r="94" spans="13:17" ht="32.25" customHeight="1" x14ac:dyDescent="0.25">
      <c r="M94" s="2"/>
      <c r="N94" s="2"/>
    </row>
    <row r="95" spans="13:17" ht="32.25" customHeight="1" x14ac:dyDescent="0.25">
      <c r="M95" s="2"/>
      <c r="N95" s="2"/>
    </row>
    <row r="96" spans="13:17" ht="32.25" customHeight="1" x14ac:dyDescent="0.25">
      <c r="M96" s="2"/>
      <c r="N96" s="2"/>
    </row>
    <row r="97" spans="13:16" ht="32.25" customHeight="1" x14ac:dyDescent="0.25">
      <c r="M97" s="2"/>
      <c r="N97" s="2"/>
      <c r="O97"/>
      <c r="P97"/>
    </row>
    <row r="98" spans="13:16" ht="32.25" customHeight="1" x14ac:dyDescent="0.25">
      <c r="M98" s="2"/>
      <c r="N98" s="2"/>
      <c r="O98"/>
      <c r="P98"/>
    </row>
    <row r="99" spans="13:16" ht="32.25" customHeight="1" x14ac:dyDescent="0.25">
      <c r="M99" s="2"/>
      <c r="N99" s="2"/>
      <c r="O99"/>
      <c r="P99"/>
    </row>
    <row r="100" spans="13:16" ht="32.25" customHeight="1" x14ac:dyDescent="0.25">
      <c r="M100" s="2"/>
      <c r="N100" s="2"/>
      <c r="O100"/>
      <c r="P100"/>
    </row>
    <row r="101" spans="13:16" ht="32.25" customHeight="1" x14ac:dyDescent="0.25">
      <c r="M101" s="2"/>
      <c r="N101" s="2"/>
      <c r="O101"/>
      <c r="P101"/>
    </row>
    <row r="102" spans="13:16" ht="32.25" customHeight="1" x14ac:dyDescent="0.25">
      <c r="M102" s="2"/>
      <c r="N102" s="2"/>
      <c r="O102"/>
      <c r="P102"/>
    </row>
    <row r="103" spans="13:16" ht="32.25" customHeight="1" x14ac:dyDescent="0.25">
      <c r="M103" s="2"/>
      <c r="N103" s="2"/>
      <c r="O103"/>
      <c r="P103"/>
    </row>
    <row r="104" spans="13:16" ht="32.25" customHeight="1" x14ac:dyDescent="0.25">
      <c r="M104" s="2"/>
      <c r="N104" s="2"/>
      <c r="O104"/>
      <c r="P104"/>
    </row>
    <row r="105" spans="13:16" ht="32.25" customHeight="1" x14ac:dyDescent="0.25">
      <c r="M105" s="2"/>
      <c r="N105" s="2"/>
      <c r="O105"/>
      <c r="P105"/>
    </row>
    <row r="106" spans="13:16" ht="32.25" customHeight="1" x14ac:dyDescent="0.25">
      <c r="M106" s="2"/>
      <c r="N106" s="2"/>
      <c r="O106"/>
      <c r="P106"/>
    </row>
    <row r="107" spans="13:16" ht="32.25" customHeight="1" x14ac:dyDescent="0.25">
      <c r="M107" s="2"/>
      <c r="N107" s="2"/>
      <c r="O107"/>
      <c r="P107"/>
    </row>
    <row r="108" spans="13:16" ht="32.25" customHeight="1" x14ac:dyDescent="0.25">
      <c r="M108" s="2"/>
      <c r="N108" s="2"/>
      <c r="O108"/>
      <c r="P108"/>
    </row>
    <row r="109" spans="13:16" ht="32.25" customHeight="1" x14ac:dyDescent="0.25">
      <c r="M109" s="2"/>
      <c r="N109" s="2"/>
      <c r="O109"/>
      <c r="P109"/>
    </row>
    <row r="110" spans="13:16" ht="48.75" customHeight="1" x14ac:dyDescent="0.25">
      <c r="M110" s="2"/>
      <c r="N110" s="2"/>
      <c r="O110"/>
      <c r="P110"/>
    </row>
    <row r="111" spans="13:16" ht="48.75" customHeight="1" x14ac:dyDescent="0.25">
      <c r="M111" s="2"/>
      <c r="N111" s="2"/>
      <c r="O111"/>
      <c r="P111"/>
    </row>
    <row r="112" spans="13:16" ht="48.75" customHeight="1" x14ac:dyDescent="0.25">
      <c r="M112" s="2"/>
      <c r="N112" s="2"/>
      <c r="O112"/>
      <c r="P112"/>
    </row>
    <row r="113" spans="13:16" ht="48.75" customHeight="1" x14ac:dyDescent="0.25">
      <c r="M113" s="2"/>
      <c r="N113" s="2"/>
      <c r="O113"/>
      <c r="P113"/>
    </row>
    <row r="114" spans="13:16" ht="48.75" customHeight="1" x14ac:dyDescent="0.25">
      <c r="M114" s="2"/>
      <c r="N114" s="2"/>
      <c r="O114"/>
      <c r="P114"/>
    </row>
    <row r="115" spans="13:16" ht="48.75" customHeight="1" x14ac:dyDescent="0.25">
      <c r="M115" s="2"/>
      <c r="N115" s="2"/>
      <c r="O115"/>
      <c r="P115"/>
    </row>
    <row r="116" spans="13:16" ht="48.75" customHeight="1" x14ac:dyDescent="0.25">
      <c r="M116" s="2"/>
      <c r="N116" s="2"/>
      <c r="O116"/>
      <c r="P116"/>
    </row>
    <row r="117" spans="13:16" ht="48.75" customHeight="1" x14ac:dyDescent="0.25">
      <c r="M117" s="2"/>
      <c r="N117" s="2"/>
      <c r="O117"/>
      <c r="P117"/>
    </row>
    <row r="118" spans="13:16" ht="48.75" customHeight="1" x14ac:dyDescent="0.25">
      <c r="M118" s="2"/>
      <c r="N118" s="2"/>
      <c r="O118"/>
      <c r="P118"/>
    </row>
    <row r="119" spans="13:16" ht="48.75" customHeight="1" x14ac:dyDescent="0.25">
      <c r="M119" s="2"/>
      <c r="N119" s="2"/>
      <c r="O119"/>
      <c r="P119"/>
    </row>
    <row r="120" spans="13:16" ht="48.75" customHeight="1" x14ac:dyDescent="0.25">
      <c r="M120" s="2"/>
      <c r="N120" s="2"/>
      <c r="O120"/>
      <c r="P120"/>
    </row>
    <row r="121" spans="13:16" ht="48.75" customHeight="1" x14ac:dyDescent="0.25">
      <c r="M121" s="2"/>
      <c r="N121" s="2"/>
      <c r="O121"/>
      <c r="P121"/>
    </row>
    <row r="122" spans="13:16" ht="48.75" customHeight="1" x14ac:dyDescent="0.25">
      <c r="M122" s="2"/>
      <c r="N122" s="2"/>
      <c r="O122"/>
      <c r="P122"/>
    </row>
    <row r="123" spans="13:16" ht="48.75" customHeight="1" x14ac:dyDescent="0.25">
      <c r="M123" s="2"/>
      <c r="N123" s="2"/>
      <c r="O123"/>
      <c r="P123"/>
    </row>
    <row r="124" spans="13:16" ht="48.75" customHeight="1" x14ac:dyDescent="0.25">
      <c r="M124" s="2"/>
      <c r="N124" s="2"/>
      <c r="O124"/>
      <c r="P124"/>
    </row>
    <row r="125" spans="13:16" ht="48.75" customHeight="1" x14ac:dyDescent="0.25">
      <c r="M125" s="2"/>
      <c r="N125" s="2"/>
      <c r="O125"/>
      <c r="P125"/>
    </row>
    <row r="126" spans="13:16" ht="48.75" customHeight="1" x14ac:dyDescent="0.25">
      <c r="M126" s="2"/>
      <c r="N126" s="2"/>
      <c r="O126"/>
      <c r="P126"/>
    </row>
    <row r="127" spans="13:16" ht="48.75" customHeight="1" x14ac:dyDescent="0.25">
      <c r="M127" s="2"/>
      <c r="N127" s="2"/>
      <c r="O127"/>
      <c r="P127"/>
    </row>
    <row r="128" spans="13:16" ht="48.75" customHeight="1" x14ac:dyDescent="0.25">
      <c r="M128" s="2"/>
      <c r="N128" s="2"/>
      <c r="O128"/>
      <c r="P128"/>
    </row>
    <row r="129" spans="13:16" ht="48.75" customHeight="1" x14ac:dyDescent="0.25">
      <c r="M129" s="2"/>
      <c r="N129" s="2"/>
      <c r="O129"/>
      <c r="P129"/>
    </row>
    <row r="130" spans="13:16" ht="48.75" customHeight="1" x14ac:dyDescent="0.25">
      <c r="M130" s="2"/>
      <c r="N130" s="2"/>
      <c r="O130"/>
      <c r="P130"/>
    </row>
    <row r="131" spans="13:16" ht="48.75" customHeight="1" x14ac:dyDescent="0.25">
      <c r="M131" s="2"/>
      <c r="N131" s="2"/>
      <c r="O131"/>
      <c r="P131"/>
    </row>
    <row r="132" spans="13:16" ht="48.75" customHeight="1" x14ac:dyDescent="0.25">
      <c r="M132" s="2"/>
      <c r="N132" s="2"/>
      <c r="O132"/>
      <c r="P132"/>
    </row>
    <row r="133" spans="13:16" ht="26.25" customHeight="1" x14ac:dyDescent="0.25">
      <c r="M133" s="2"/>
      <c r="N133" s="2"/>
      <c r="O133"/>
      <c r="P133"/>
    </row>
    <row r="134" spans="13:16" ht="26.25" customHeight="1" x14ac:dyDescent="0.25">
      <c r="M134" s="2"/>
      <c r="N134" s="2"/>
      <c r="O134"/>
      <c r="P134"/>
    </row>
    <row r="135" spans="13:16" ht="26.25" customHeight="1" x14ac:dyDescent="0.25">
      <c r="M135" s="2"/>
      <c r="N135" s="2"/>
      <c r="O135"/>
      <c r="P135"/>
    </row>
    <row r="136" spans="13:16" ht="26.25" customHeight="1" x14ac:dyDescent="0.25">
      <c r="M136" s="2"/>
      <c r="N136" s="2"/>
      <c r="O136"/>
      <c r="P136"/>
    </row>
    <row r="137" spans="13:16" ht="26.25" customHeight="1" x14ac:dyDescent="0.25">
      <c r="M137" s="2"/>
      <c r="N137" s="2"/>
      <c r="O137"/>
      <c r="P137"/>
    </row>
    <row r="138" spans="13:16" ht="26.25" customHeight="1" x14ac:dyDescent="0.25">
      <c r="M138" s="2"/>
      <c r="N138" s="2"/>
      <c r="O138"/>
      <c r="P138"/>
    </row>
    <row r="139" spans="13:16" ht="26.25" customHeight="1" x14ac:dyDescent="0.25">
      <c r="M139" s="2"/>
      <c r="N139" s="2"/>
      <c r="O139"/>
      <c r="P139"/>
    </row>
    <row r="140" spans="13:16" ht="26.25" customHeight="1" x14ac:dyDescent="0.25">
      <c r="M140" s="2"/>
      <c r="N140" s="2"/>
      <c r="O140"/>
      <c r="P140"/>
    </row>
    <row r="141" spans="13:16" ht="26.25" customHeight="1" x14ac:dyDescent="0.25">
      <c r="M141" s="2"/>
      <c r="N141" s="2"/>
      <c r="O141"/>
      <c r="P141"/>
    </row>
    <row r="142" spans="13:16" ht="26.25" customHeight="1" x14ac:dyDescent="0.25">
      <c r="M142" s="2"/>
      <c r="N142" s="2"/>
      <c r="O142"/>
      <c r="P142"/>
    </row>
    <row r="143" spans="13:16" ht="26.25" customHeight="1" x14ac:dyDescent="0.25">
      <c r="M143" s="2"/>
      <c r="N143" s="2"/>
      <c r="O143"/>
      <c r="P143"/>
    </row>
    <row r="144" spans="13:16" ht="26.25" customHeight="1" x14ac:dyDescent="0.25">
      <c r="M144" s="2"/>
      <c r="N144" s="2"/>
      <c r="O144"/>
      <c r="P144"/>
    </row>
    <row r="145" spans="13:16" ht="26.25" customHeight="1" x14ac:dyDescent="0.25">
      <c r="M145" s="2"/>
      <c r="N145" s="2"/>
      <c r="O145"/>
      <c r="P145"/>
    </row>
    <row r="146" spans="13:16" ht="26.25" customHeight="1" x14ac:dyDescent="0.25">
      <c r="M146" s="2"/>
      <c r="N146" s="2"/>
      <c r="O146"/>
      <c r="P146"/>
    </row>
    <row r="147" spans="13:16" ht="26.25" customHeight="1" x14ac:dyDescent="0.25">
      <c r="M147" s="2"/>
      <c r="N147" s="2"/>
      <c r="O147"/>
      <c r="P147"/>
    </row>
    <row r="148" spans="13:16" ht="26.25" customHeight="1" x14ac:dyDescent="0.25">
      <c r="M148" s="2"/>
      <c r="N148" s="2"/>
      <c r="O148"/>
      <c r="P148"/>
    </row>
    <row r="149" spans="13:16" x14ac:dyDescent="0.25">
      <c r="M149" s="2"/>
      <c r="N149" s="2"/>
      <c r="O149"/>
      <c r="P149"/>
    </row>
    <row r="150" spans="13:16" x14ac:dyDescent="0.25">
      <c r="M150" s="2"/>
      <c r="N150" s="2"/>
      <c r="O150"/>
      <c r="P150"/>
    </row>
    <row r="151" spans="13:16" x14ac:dyDescent="0.25">
      <c r="M151" s="2"/>
      <c r="N151" s="2"/>
      <c r="O151"/>
      <c r="P151"/>
    </row>
    <row r="152" spans="13:16" x14ac:dyDescent="0.25">
      <c r="M152" s="2"/>
      <c r="N152" s="2"/>
      <c r="O152"/>
      <c r="P152"/>
    </row>
    <row r="153" spans="13:16" x14ac:dyDescent="0.25">
      <c r="M153" s="2"/>
      <c r="N153" s="2"/>
      <c r="O153"/>
      <c r="P153"/>
    </row>
    <row r="154" spans="13:16" x14ac:dyDescent="0.25">
      <c r="M154" s="2"/>
      <c r="N154" s="2"/>
      <c r="O154"/>
      <c r="P154"/>
    </row>
    <row r="155" spans="13:16" x14ac:dyDescent="0.25">
      <c r="M155" s="2"/>
      <c r="N155" s="2"/>
      <c r="O155"/>
      <c r="P155"/>
    </row>
    <row r="156" spans="13:16" x14ac:dyDescent="0.25">
      <c r="M156" s="2"/>
      <c r="N156" s="2"/>
      <c r="O156"/>
      <c r="P156"/>
    </row>
    <row r="157" spans="13:16" x14ac:dyDescent="0.25">
      <c r="M157" s="2"/>
      <c r="N157" s="2"/>
      <c r="O157"/>
      <c r="P157"/>
    </row>
    <row r="158" spans="13:16" x14ac:dyDescent="0.25">
      <c r="M158" s="2"/>
      <c r="N158" s="2"/>
      <c r="O158"/>
      <c r="P158"/>
    </row>
    <row r="159" spans="13:16" x14ac:dyDescent="0.25">
      <c r="M159" s="2"/>
      <c r="N159" s="2"/>
      <c r="O159"/>
      <c r="P159"/>
    </row>
    <row r="160" spans="13:16" x14ac:dyDescent="0.25">
      <c r="M160" s="2"/>
      <c r="N160" s="2"/>
      <c r="O160"/>
      <c r="P160"/>
    </row>
    <row r="161" spans="13:16" x14ac:dyDescent="0.25">
      <c r="M161" s="2"/>
      <c r="N161" s="2"/>
      <c r="O161"/>
      <c r="P161"/>
    </row>
    <row r="162" spans="13:16" x14ac:dyDescent="0.25">
      <c r="M162" s="2"/>
      <c r="N162" s="2"/>
      <c r="O162"/>
      <c r="P162"/>
    </row>
    <row r="163" spans="13:16" x14ac:dyDescent="0.25">
      <c r="M163" s="2"/>
      <c r="N163" s="2"/>
      <c r="O163"/>
      <c r="P163"/>
    </row>
    <row r="164" spans="13:16" x14ac:dyDescent="0.25">
      <c r="M164" s="2"/>
      <c r="N164" s="2"/>
      <c r="O164"/>
      <c r="P164"/>
    </row>
    <row r="165" spans="13:16" x14ac:dyDescent="0.25">
      <c r="M165" s="2"/>
      <c r="N165" s="2"/>
      <c r="O165"/>
      <c r="P165"/>
    </row>
    <row r="166" spans="13:16" x14ac:dyDescent="0.25">
      <c r="M166" s="2"/>
      <c r="N166" s="2"/>
      <c r="O166"/>
      <c r="P166"/>
    </row>
    <row r="167" spans="13:16" x14ac:dyDescent="0.25">
      <c r="M167" s="2"/>
      <c r="N167" s="2"/>
      <c r="O167"/>
      <c r="P167"/>
    </row>
    <row r="168" spans="13:16" x14ac:dyDescent="0.25">
      <c r="M168" s="2"/>
      <c r="N168" s="2"/>
      <c r="O168"/>
      <c r="P168"/>
    </row>
    <row r="169" spans="13:16" x14ac:dyDescent="0.25">
      <c r="M169" s="2"/>
      <c r="N169" s="2"/>
      <c r="O169"/>
      <c r="P169"/>
    </row>
    <row r="170" spans="13:16" x14ac:dyDescent="0.25">
      <c r="M170" s="2"/>
      <c r="N170" s="2"/>
      <c r="O170"/>
      <c r="P170"/>
    </row>
    <row r="171" spans="13:16" x14ac:dyDescent="0.25">
      <c r="M171" s="2"/>
      <c r="N171" s="2"/>
      <c r="O171"/>
      <c r="P171"/>
    </row>
    <row r="172" spans="13:16" x14ac:dyDescent="0.25">
      <c r="M172" s="2"/>
      <c r="N172" s="2"/>
      <c r="O172"/>
      <c r="P172"/>
    </row>
    <row r="173" spans="13:16" x14ac:dyDescent="0.25">
      <c r="M173" s="2"/>
      <c r="N173" s="2"/>
      <c r="O173"/>
      <c r="P173"/>
    </row>
    <row r="174" spans="13:16" x14ac:dyDescent="0.25">
      <c r="M174" s="2"/>
      <c r="N174" s="2"/>
      <c r="O174"/>
      <c r="P174"/>
    </row>
    <row r="175" spans="13:16" x14ac:dyDescent="0.25">
      <c r="M175" s="2"/>
      <c r="N175" s="2"/>
      <c r="O175"/>
      <c r="P175"/>
    </row>
    <row r="176" spans="13:16" x14ac:dyDescent="0.25">
      <c r="M176" s="2"/>
      <c r="N176" s="2"/>
      <c r="O176"/>
      <c r="P176"/>
    </row>
    <row r="177" spans="13:16" x14ac:dyDescent="0.25">
      <c r="M177" s="2"/>
      <c r="N177" s="2"/>
      <c r="O177"/>
      <c r="P177"/>
    </row>
    <row r="178" spans="13:16" x14ac:dyDescent="0.25">
      <c r="M178" s="2"/>
      <c r="N178" s="2"/>
      <c r="O178"/>
      <c r="P178"/>
    </row>
    <row r="179" spans="13:16" x14ac:dyDescent="0.25">
      <c r="M179" s="2"/>
      <c r="N179" s="2"/>
      <c r="O179"/>
      <c r="P179"/>
    </row>
    <row r="180" spans="13:16" x14ac:dyDescent="0.25">
      <c r="M180" s="2"/>
      <c r="N180" s="2"/>
      <c r="O180"/>
      <c r="P180"/>
    </row>
    <row r="181" spans="13:16" x14ac:dyDescent="0.25">
      <c r="M181" s="2"/>
      <c r="N181" s="2"/>
      <c r="O181"/>
      <c r="P181"/>
    </row>
    <row r="182" spans="13:16" x14ac:dyDescent="0.25">
      <c r="M182" s="2"/>
      <c r="N182" s="2"/>
      <c r="O182"/>
      <c r="P182"/>
    </row>
    <row r="183" spans="13:16" x14ac:dyDescent="0.25">
      <c r="M183" s="2"/>
      <c r="N183" s="2"/>
      <c r="O183"/>
      <c r="P183"/>
    </row>
    <row r="184" spans="13:16" x14ac:dyDescent="0.25">
      <c r="M184" s="2"/>
      <c r="N184" s="2"/>
      <c r="O184"/>
      <c r="P184"/>
    </row>
    <row r="185" spans="13:16" x14ac:dyDescent="0.25">
      <c r="M185" s="2"/>
      <c r="N185" s="2"/>
      <c r="O185"/>
      <c r="P185"/>
    </row>
    <row r="186" spans="13:16" x14ac:dyDescent="0.25">
      <c r="M186" s="2"/>
      <c r="N186" s="2"/>
      <c r="O186"/>
      <c r="P186"/>
    </row>
    <row r="187" spans="13:16" x14ac:dyDescent="0.25">
      <c r="M187" s="2"/>
      <c r="N187" s="2"/>
      <c r="O187"/>
      <c r="P187"/>
    </row>
    <row r="188" spans="13:16" x14ac:dyDescent="0.25">
      <c r="M188" s="2"/>
      <c r="N188" s="2"/>
      <c r="O188"/>
      <c r="P188"/>
    </row>
    <row r="189" spans="13:16" x14ac:dyDescent="0.25">
      <c r="M189" s="2"/>
      <c r="N189" s="2"/>
      <c r="O189"/>
      <c r="P189"/>
    </row>
    <row r="190" spans="13:16" x14ac:dyDescent="0.25">
      <c r="M190" s="2"/>
      <c r="N190" s="2"/>
      <c r="O190"/>
      <c r="P190"/>
    </row>
    <row r="191" spans="13:16" x14ac:dyDescent="0.25">
      <c r="M191" s="2"/>
      <c r="N191" s="2"/>
      <c r="O191"/>
      <c r="P191"/>
    </row>
    <row r="192" spans="13:16" x14ac:dyDescent="0.25">
      <c r="M192" s="2"/>
      <c r="N192" s="2"/>
      <c r="O192"/>
      <c r="P192"/>
    </row>
    <row r="193" spans="13:16" x14ac:dyDescent="0.25">
      <c r="M193" s="2"/>
      <c r="N193" s="2"/>
      <c r="O193"/>
      <c r="P193"/>
    </row>
    <row r="194" spans="13:16" x14ac:dyDescent="0.25">
      <c r="M194" s="2"/>
      <c r="N194" s="2"/>
      <c r="O194"/>
      <c r="P194"/>
    </row>
    <row r="195" spans="13:16" x14ac:dyDescent="0.25">
      <c r="M195" s="2"/>
      <c r="N195" s="2"/>
      <c r="O195"/>
      <c r="P195"/>
    </row>
    <row r="196" spans="13:16" x14ac:dyDescent="0.25">
      <c r="M196" s="2"/>
      <c r="N196" s="2"/>
      <c r="O196"/>
      <c r="P196"/>
    </row>
    <row r="197" spans="13:16" x14ac:dyDescent="0.25">
      <c r="M197" s="2"/>
      <c r="N197" s="2"/>
      <c r="O197"/>
      <c r="P197"/>
    </row>
    <row r="198" spans="13:16" x14ac:dyDescent="0.25">
      <c r="M198" s="2"/>
      <c r="N198" s="2"/>
      <c r="O198"/>
      <c r="P198"/>
    </row>
    <row r="199" spans="13:16" x14ac:dyDescent="0.25">
      <c r="M199" s="2"/>
      <c r="N199" s="2"/>
      <c r="O199"/>
      <c r="P199"/>
    </row>
    <row r="200" spans="13:16" x14ac:dyDescent="0.25">
      <c r="M200" s="2"/>
      <c r="N200" s="2"/>
      <c r="O200"/>
      <c r="P200"/>
    </row>
    <row r="201" spans="13:16" x14ac:dyDescent="0.25">
      <c r="M201" s="2"/>
      <c r="N201" s="2"/>
    </row>
    <row r="202" spans="13:16" x14ac:dyDescent="0.25">
      <c r="M202" s="2"/>
      <c r="N202" s="2"/>
    </row>
  </sheetData>
  <autoFilter ref="A12:Q80" xr:uid="{00000000-0009-0000-0000-000000000000}">
    <filterColumn colId="2" showButton="0"/>
    <filterColumn colId="3" showButton="0"/>
    <filterColumn colId="4" showButton="0"/>
    <filterColumn colId="5" showButton="0"/>
  </autoFilter>
  <mergeCells count="80">
    <mergeCell ref="C18:G18"/>
    <mergeCell ref="C40:G40"/>
    <mergeCell ref="C41:G41"/>
    <mergeCell ref="C46:G46"/>
    <mergeCell ref="C13:G13"/>
    <mergeCell ref="C14:G14"/>
    <mergeCell ref="C15:G15"/>
    <mergeCell ref="C16:G16"/>
    <mergeCell ref="C17:G17"/>
    <mergeCell ref="C45:G45"/>
    <mergeCell ref="C29:G29"/>
    <mergeCell ref="C31:G31"/>
    <mergeCell ref="C20:F20"/>
    <mergeCell ref="C23:F23"/>
    <mergeCell ref="C24:F24"/>
    <mergeCell ref="C52:G52"/>
    <mergeCell ref="C53:G53"/>
    <mergeCell ref="C38:G38"/>
    <mergeCell ref="C39:G39"/>
    <mergeCell ref="C43:G43"/>
    <mergeCell ref="C44:G44"/>
    <mergeCell ref="E2:Q6"/>
    <mergeCell ref="Q10:Q12"/>
    <mergeCell ref="O10:O12"/>
    <mergeCell ref="H10:H12"/>
    <mergeCell ref="K10:K12"/>
    <mergeCell ref="M10:M12"/>
    <mergeCell ref="N10:N12"/>
    <mergeCell ref="L10:L12"/>
    <mergeCell ref="I10:I12"/>
    <mergeCell ref="J10:J12"/>
    <mergeCell ref="P10:P12"/>
    <mergeCell ref="C35:G35"/>
    <mergeCell ref="C47:G47"/>
    <mergeCell ref="C33:G33"/>
    <mergeCell ref="C36:G36"/>
    <mergeCell ref="B10:B12"/>
    <mergeCell ref="C10:G12"/>
    <mergeCell ref="C21:G21"/>
    <mergeCell ref="C22:G22"/>
    <mergeCell ref="C25:G25"/>
    <mergeCell ref="C32:G32"/>
    <mergeCell ref="C19:F19"/>
    <mergeCell ref="C27:G27"/>
    <mergeCell ref="C30:G30"/>
    <mergeCell ref="C26:G26"/>
    <mergeCell ref="C28:G28"/>
    <mergeCell ref="C79:G79"/>
    <mergeCell ref="C76:G76"/>
    <mergeCell ref="C73:G73"/>
    <mergeCell ref="C74:G74"/>
    <mergeCell ref="C75:G75"/>
    <mergeCell ref="C78:G78"/>
    <mergeCell ref="C65:F65"/>
    <mergeCell ref="C66:F66"/>
    <mergeCell ref="C68:G68"/>
    <mergeCell ref="C71:G71"/>
    <mergeCell ref="C77:G77"/>
    <mergeCell ref="C72:G72"/>
    <mergeCell ref="C69:G69"/>
    <mergeCell ref="C70:G70"/>
    <mergeCell ref="C67:G67"/>
    <mergeCell ref="C34:G34"/>
    <mergeCell ref="C42:G42"/>
    <mergeCell ref="C37:G37"/>
    <mergeCell ref="C49:G49"/>
    <mergeCell ref="C50:G50"/>
    <mergeCell ref="C51:G51"/>
    <mergeCell ref="C54:G54"/>
    <mergeCell ref="C55:G55"/>
    <mergeCell ref="C48:G48"/>
    <mergeCell ref="C59:F59"/>
    <mergeCell ref="C60:F60"/>
    <mergeCell ref="C61:F61"/>
    <mergeCell ref="C63:F63"/>
    <mergeCell ref="C64:F64"/>
    <mergeCell ref="C56:G56"/>
    <mergeCell ref="C57:G57"/>
    <mergeCell ref="C58:G58"/>
    <mergeCell ref="C62:G6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Julia Thompson</cp:lastModifiedBy>
  <dcterms:created xsi:type="dcterms:W3CDTF">2017-12-15T19:54:21Z</dcterms:created>
  <dcterms:modified xsi:type="dcterms:W3CDTF">2023-11-06T20:49:15Z</dcterms:modified>
</cp:coreProperties>
</file>